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mrus\Desktop\2023 m. Saulutė\1ketvirtis\Finansinės ataskaitos\"/>
    </mc:Choice>
  </mc:AlternateContent>
  <xr:revisionPtr revIDLastSave="0" documentId="13_ncr:1_{7A363E19-04C5-458F-9059-13A4DDCE2258}" xr6:coauthVersionLast="47" xr6:coauthVersionMax="47" xr10:uidLastSave="{00000000-0000-0000-0000-000000000000}"/>
  <bookViews>
    <workbookView xWindow="-28920" yWindow="-5520" windowWidth="29040" windowHeight="15840" activeTab="1" xr2:uid="{00000000-000D-0000-FFFF-FFFF00000000}"/>
  </bookViews>
  <sheets>
    <sheet name="FBA" sheetId="1" r:id="rId1"/>
    <sheet name="VRA" sheetId="2" r:id="rId2"/>
    <sheet name="20 Vsafas" sheetId="3" r:id="rId3"/>
  </sheets>
  <definedNames>
    <definedName name="_xlnm.Print_Titles" localSheetId="0">FBA!$19:$19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3" l="1"/>
  <c r="F25" i="3"/>
  <c r="N24" i="3"/>
  <c r="N23" i="3"/>
  <c r="M22" i="3"/>
  <c r="L22" i="3"/>
  <c r="K22" i="3"/>
  <c r="J22" i="3"/>
  <c r="I22" i="3"/>
  <c r="H22" i="3"/>
  <c r="G22" i="3"/>
  <c r="F22" i="3"/>
  <c r="E22" i="3"/>
  <c r="D22" i="3"/>
  <c r="N22" i="3" s="1"/>
  <c r="N21" i="3"/>
  <c r="N20" i="3"/>
  <c r="M19" i="3"/>
  <c r="L19" i="3"/>
  <c r="K19" i="3"/>
  <c r="J19" i="3"/>
  <c r="I19" i="3"/>
  <c r="H19" i="3"/>
  <c r="G19" i="3"/>
  <c r="F19" i="3"/>
  <c r="E19" i="3"/>
  <c r="D19" i="3"/>
  <c r="N19" i="3" s="1"/>
  <c r="N18" i="3"/>
  <c r="N17" i="3"/>
  <c r="M16" i="3"/>
  <c r="L16" i="3"/>
  <c r="K16" i="3"/>
  <c r="J16" i="3"/>
  <c r="I16" i="3"/>
  <c r="H16" i="3"/>
  <c r="G16" i="3"/>
  <c r="G25" i="3" s="1"/>
  <c r="F16" i="3"/>
  <c r="E16" i="3"/>
  <c r="N16" i="3" s="1"/>
  <c r="D16" i="3"/>
  <c r="N15" i="3"/>
  <c r="N14" i="3"/>
  <c r="M13" i="3"/>
  <c r="M25" i="3" s="1"/>
  <c r="L13" i="3"/>
  <c r="L25" i="3" s="1"/>
  <c r="K13" i="3"/>
  <c r="K25" i="3" s="1"/>
  <c r="J13" i="3"/>
  <c r="I13" i="3"/>
  <c r="I25" i="3" s="1"/>
  <c r="H13" i="3"/>
  <c r="H25" i="3" s="1"/>
  <c r="G13" i="3"/>
  <c r="F13" i="3"/>
  <c r="N13" i="3" s="1"/>
  <c r="E13" i="3"/>
  <c r="E25" i="3" s="1"/>
  <c r="D13" i="3"/>
  <c r="J47" i="2"/>
  <c r="I47" i="2"/>
  <c r="J31" i="2"/>
  <c r="I31" i="2"/>
  <c r="J28" i="2"/>
  <c r="I28" i="2"/>
  <c r="J22" i="2"/>
  <c r="J21" i="2" s="1"/>
  <c r="J46" i="2" s="1"/>
  <c r="J54" i="2" s="1"/>
  <c r="J56" i="2" s="1"/>
  <c r="I22" i="2"/>
  <c r="H90" i="1"/>
  <c r="G90" i="1"/>
  <c r="H86" i="1"/>
  <c r="H84" i="1" s="1"/>
  <c r="G86" i="1"/>
  <c r="G84" i="1" s="1"/>
  <c r="H75" i="1"/>
  <c r="H69" i="1" s="1"/>
  <c r="G75" i="1"/>
  <c r="G69" i="1" s="1"/>
  <c r="H65" i="1"/>
  <c r="G65" i="1"/>
  <c r="H59" i="1"/>
  <c r="G59" i="1"/>
  <c r="G58" i="1"/>
  <c r="H49" i="1"/>
  <c r="H41" i="1" s="1"/>
  <c r="G49" i="1"/>
  <c r="H42" i="1"/>
  <c r="G42" i="1"/>
  <c r="G41" i="1"/>
  <c r="H27" i="1"/>
  <c r="G27" i="1"/>
  <c r="H21" i="1"/>
  <c r="H20" i="1" s="1"/>
  <c r="H58" i="1" s="1"/>
  <c r="G21" i="1"/>
  <c r="G20" i="1"/>
  <c r="I21" i="2" l="1"/>
  <c r="I46" i="2" s="1"/>
  <c r="I54" i="2" s="1"/>
  <c r="I56" i="2" s="1"/>
  <c r="D25" i="3"/>
  <c r="N25" i="3" s="1"/>
  <c r="H94" i="1"/>
  <c r="H64" i="1"/>
  <c r="G64" i="1"/>
  <c r="G9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129DE33C-22F1-432B-8CE7-5923BB0E1B67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976811AB-C441-4D97-A149-9CDC907EFAD2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064D622C-511A-42BD-AB92-7C847F4B02CB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65DD33DD-6223-4F78-9A1C-629503818151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58F2A5A6-484E-473B-B3D2-9C0190439B42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AEA80782-01DD-4B85-9387-8050205E0819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B24CF626-C1D7-4E88-8195-9E432B2AB60E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1F161C04-81F7-43F6-B75B-94AFA01B58E4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BC2F4D1F-F0E5-4A7C-9C77-79A44BCE469D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BC34D404-E225-4734-B520-6EE034EB108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BF512C1F-3E87-4BFE-AEFB-B811E099369A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5F43705A-3E99-4933-B0E0-25C0CEB5E611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4CC99896-B9C1-452A-A045-0068EDA5EC18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78A6BA8D-D119-47DF-9A2A-EE794404AA83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1C3829F9-F5C4-45D2-B8D0-DB3557D64FA3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9798474A-815A-499C-A113-61F165DF14F6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182AF113-C541-4A6C-AA3C-EBC64CA2FA87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F70F7C30-671F-45CE-B539-122E0D2259F5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C7CAD7B7-6624-44F2-82F5-22C6AD538EDC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80ACD53D-E3CA-4C42-B58F-B9AB6B9729D0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4" authorId="0" shapeId="0" xr:uid="{97EB1B0D-C25F-4C9F-B32B-BB19772FBF3C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4" authorId="0" shapeId="0" xr:uid="{33FCAB59-E8EC-48DE-AF3A-B5862C2B550E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4" authorId="0" shapeId="0" xr:uid="{4BAE7F58-2980-46D0-9F22-2DAA12D55307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4" authorId="0" shapeId="0" xr:uid="{4B5474A1-BF8A-4351-B5C4-4A505A428C4D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4" authorId="0" shapeId="0" xr:uid="{55EC32EB-648B-44B3-B986-498A0D73D646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4" authorId="0" shapeId="0" xr:uid="{939173EA-FD54-4604-A570-97007C018412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4" authorId="0" shapeId="0" xr:uid="{7A3E912B-1684-4400-932A-38FBD70E6005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4" authorId="0" shapeId="0" xr:uid="{4DE525B6-5C8F-4285-830C-F75F328CC00D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4" authorId="0" shapeId="0" xr:uid="{BBCFFB82-5BE2-4C90-8202-1129504FE43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4" authorId="0" shapeId="0" xr:uid="{AF6DD29C-0DE0-440F-A3AD-F7ECBA12A7C5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5" authorId="0" shapeId="0" xr:uid="{08E9D258-A60E-4EB9-BFE6-2D2C8E73B2E9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5" authorId="0" shapeId="0" xr:uid="{1FF52642-6D45-4B2C-BB21-696C0D4AEA26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5" authorId="0" shapeId="0" xr:uid="{DD19B389-56F1-4A6D-9BC8-6A1556FFBA1D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5" authorId="0" shapeId="0" xr:uid="{C898D143-2668-485E-8CC8-3EC1BB7A3A3E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5" authorId="0" shapeId="0" xr:uid="{46A5E228-0CE5-45A4-8DD9-353EF234918F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5" authorId="0" shapeId="0" xr:uid="{4AAD34B1-D5B5-444C-8CAD-86076ED23A03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5" authorId="0" shapeId="0" xr:uid="{18ACBECA-1D0D-4064-85F6-5501CE87CFF7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5" authorId="0" shapeId="0" xr:uid="{EF8B157D-4342-4929-8F5F-C5CEBAE30179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5" authorId="0" shapeId="0" xr:uid="{DE2EC4E6-D007-49E0-85B9-60557425C99E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5" authorId="0" shapeId="0" xr:uid="{DF45178F-E7E2-4E22-A21C-657728D00FFC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7" authorId="0" shapeId="0" xr:uid="{DFC4879F-CF41-46B1-A6D2-C51819F59867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7" authorId="0" shapeId="0" xr:uid="{04AEDDEF-8296-4D8E-BD2A-C31D610F2782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7" authorId="0" shapeId="0" xr:uid="{43F2AC8D-BBC9-4712-89B2-026DCF9B6174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7" authorId="0" shapeId="0" xr:uid="{D31CDB3F-E772-4DC9-9480-90ADFFFA3308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7" authorId="0" shapeId="0" xr:uid="{957D67B5-746D-41B5-9697-47DE1EB12715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7" authorId="0" shapeId="0" xr:uid="{CC66134F-1D33-40BE-A197-806D32411FEF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7" authorId="0" shapeId="0" xr:uid="{7B648536-C4C4-47BC-B57F-8485B4D520EB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7" authorId="0" shapeId="0" xr:uid="{F818973C-7971-49E6-883C-7585C6F313F2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7" authorId="0" shapeId="0" xr:uid="{4D733131-9507-4E05-AAC1-FCD46C4E652A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7" authorId="0" shapeId="0" xr:uid="{D60180AA-C823-48CD-8AF7-C0493153BEC5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8" authorId="0" shapeId="0" xr:uid="{B30B9953-E486-4C24-9BC9-5A22ADA2E628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8" authorId="0" shapeId="0" xr:uid="{88C869FB-6442-497D-82DC-DF484F0482FC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8" authorId="0" shapeId="0" xr:uid="{525CAC21-4CD7-4672-B830-3188C01640B4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8" authorId="0" shapeId="0" xr:uid="{502AD298-E2DF-4A50-9793-3385D1A91EDA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8" authorId="0" shapeId="0" xr:uid="{A5B9127E-6A70-413F-86A3-8214C2D268A3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8" authorId="0" shapeId="0" xr:uid="{44B5E197-02AA-400C-A045-7970370E1F32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8" authorId="0" shapeId="0" xr:uid="{8343F5CA-B812-48F6-8385-7A0C50EBC9A6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8" authorId="0" shapeId="0" xr:uid="{64FFEBDB-645A-4D7F-86FD-7C549B677EA5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8" authorId="0" shapeId="0" xr:uid="{70D840C9-2D17-4151-843E-4BEE939A67EF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8" authorId="0" shapeId="0" xr:uid="{C3DAB808-403E-4E57-A34C-C6BC14D097FB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0" authorId="0" shapeId="0" xr:uid="{8A7B18EE-23BE-4C21-800F-0EE2CA409C4B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0" authorId="0" shapeId="0" xr:uid="{E4D3D897-CED0-4E08-9D27-4DD1282884A9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0" authorId="0" shapeId="0" xr:uid="{A536FE83-CB8A-4AAA-832D-7BF75B2B4D55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0" authorId="0" shapeId="0" xr:uid="{59BDA920-93CF-4423-9C45-C435A401FEE2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0" authorId="0" shapeId="0" xr:uid="{DC9430C2-9627-46CB-894F-91FEF4A1DD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0" authorId="0" shapeId="0" xr:uid="{67A1AF7B-1F36-4D33-80D2-3E62036EBCC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0" authorId="0" shapeId="0" xr:uid="{A083FAE8-4B5F-4B1F-98E7-BFA9E33EF48A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0" authorId="0" shapeId="0" xr:uid="{B2972D85-6BB6-40C0-8A76-29B05D61F25D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0" authorId="0" shapeId="0" xr:uid="{005A0C51-20B4-48BE-9C6D-53AD832FCDC6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0" authorId="0" shapeId="0" xr:uid="{F8947D7E-A540-4B41-8B40-689745D9B097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1" authorId="0" shapeId="0" xr:uid="{12DE301A-6252-45B1-BA37-98B34495957C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1" authorId="0" shapeId="0" xr:uid="{F8C32AA5-05D1-45C0-B50B-69D54E50F4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1" authorId="0" shapeId="0" xr:uid="{17F80357-847F-4F2B-91A6-4161C5FE6B22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1" authorId="0" shapeId="0" xr:uid="{AED6B76E-0718-4A8C-B781-A3578926C978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1" authorId="0" shapeId="0" xr:uid="{C150CEDB-4DB9-4456-8A06-092D0E92D909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1" authorId="0" shapeId="0" xr:uid="{E7EA3BC1-9689-4B38-95E2-30430BF738B3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1" authorId="0" shapeId="0" xr:uid="{91E8CC95-E13A-4AB3-B625-3924DDFF1F96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1" authorId="0" shapeId="0" xr:uid="{9BDFCF25-D26C-441A-B280-A00765F6CEA7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1" authorId="0" shapeId="0" xr:uid="{9473A918-8530-48CA-B574-4520841A8E8F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1" authorId="0" shapeId="0" xr:uid="{39295721-E5B9-4CAF-B3E4-3D642EDC9A8E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3" authorId="0" shapeId="0" xr:uid="{FFFB8197-DED0-4486-A45C-3F2B296275E5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3" authorId="0" shapeId="0" xr:uid="{29382424-5A3F-44E4-957C-83651B9BF306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3" authorId="0" shapeId="0" xr:uid="{1BBA8052-8B65-4806-9A0D-BD00C5E10EC3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3" authorId="0" shapeId="0" xr:uid="{94427639-1C33-4A0E-A298-065862C27ED3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3" authorId="0" shapeId="0" xr:uid="{BB9F9019-1310-4A4A-B24A-84CECD69B7BA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3" authorId="0" shapeId="0" xr:uid="{DA580CDA-B925-4075-A89C-48214AF6A36B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3" authorId="0" shapeId="0" xr:uid="{1F3DD385-CA4E-4DC6-8611-1C5A662C4C89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3" authorId="0" shapeId="0" xr:uid="{98B405E6-4A83-4856-B6CA-314974DAA718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3" authorId="0" shapeId="0" xr:uid="{2890CFB2-3F39-4D17-8B6E-B477BB40DED5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3" authorId="0" shapeId="0" xr:uid="{A21209C4-0302-4495-8BB1-624B80D31AA8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4" authorId="0" shapeId="0" xr:uid="{40F27FA2-C61E-4B40-A798-D6D0D3B2C214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4" authorId="0" shapeId="0" xr:uid="{11EF36E5-39E3-4756-9FC8-CD9A15697285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4" authorId="0" shapeId="0" xr:uid="{A7939E8A-6197-498B-80BF-93E833609CCF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4" authorId="0" shapeId="0" xr:uid="{B37333BA-5B72-4592-A014-D55DEE5128A6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4" authorId="0" shapeId="0" xr:uid="{348F755E-6484-4E3B-9729-36FC9599F736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4" authorId="0" shapeId="0" xr:uid="{E282DAB1-5F5B-4CF1-B94E-A96C3D60B7BF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4" authorId="0" shapeId="0" xr:uid="{1F03DC23-71BB-43AA-8C46-7AE9F65DE09B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4" authorId="0" shapeId="0" xr:uid="{F3269FA1-867B-41C5-96B6-E7189E20F23A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4" authorId="0" shapeId="0" xr:uid="{40BB7917-3F4F-4969-8BCF-6BE911B5DBC9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4" authorId="0" shapeId="0" xr:uid="{A23B20A5-8075-4330-905E-E89B0A7E48B2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<sst xmlns="http://schemas.openxmlformats.org/spreadsheetml/2006/main" count="525" uniqueCount="280">
  <si>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</si>
  <si>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</si>
  <si>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</si>
  <si>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</si>
  <si>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lopšelis - darželis "Saulutė"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</si>
  <si>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</si>
  <si>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</si>
  <si>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t>FINANSINĖS BŪKLĖS ATASKAITA</t>
  </si>
  <si>
    <t>PAGAL  2023-03-31 D. DUOMENIS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</si>
  <si>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</si>
  <si>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</si>
  <si>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</si>
  <si>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</si>
  <si>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</si>
  <si>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</si>
  <si>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</si>
  <si>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</si>
  <si>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</si>
  <si>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</si>
  <si>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</si>
  <si>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</si>
  <si>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</si>
  <si>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</si>
  <si>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</si>
  <si>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</si>
  <si>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</si>
  <si>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</si>
  <si>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</si>
  <si>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</si>
  <si>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</si>
  <si>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</si>
  <si>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</si>
  <si>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</si>
  <si>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</si>
  <si>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</si>
  <si>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</si>
  <si>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</si>
  <si>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</si>
  <si>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</si>
  <si>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</si>
  <si>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</si>
  <si>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</si>
  <si>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</si>
  <si>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</si>
  <si>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</si>
  <si>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</si>
  <si>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</si>
  <si>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</si>
  <si>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</si>
  <si>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</si>
  <si>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</si>
  <si>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</si>
  <si>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</si>
  <si>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</si>
  <si>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</si>
  <si>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</si>
  <si>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</si>
  <si>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</si>
  <si>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</si>
  <si>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</si>
  <si>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</si>
  <si>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</si>
  <si>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</si>
  <si>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</si>
  <si>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</si>
  <si>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</si>
  <si>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</si>
  <si>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</si>
  <si>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</si>
  <si>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</si>
  <si>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</si>
  <si>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</si>
  <si>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</si>
  <si>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</si>
  <si>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</si>
  <si>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</si>
  <si>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</si>
  <si>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</si>
  <si>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</si>
  <si>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</si>
  <si>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</si>
  <si>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</si>
  <si>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</si>
  <si>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</si>
  <si>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</si>
  <si>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</si>
  <si>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</si>
  <si>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</si>
  <si>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</si>
  <si>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</si>
  <si>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</si>
  <si>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</si>
  <si>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</si>
  <si>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</si>
  <si>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</si>
  <si>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</si>
  <si>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</si>
  <si>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</si>
  <si>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</si>
  <si>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</si>
  <si>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</si>
  <si>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</si>
  <si>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</si>
  <si>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</si>
  <si>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</si>
  <si>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</si>
  <si>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</si>
  <si>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</si>
  <si>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</si>
  <si>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</si>
  <si>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</si>
  <si>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</si>
  <si>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</si>
  <si>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</si>
  <si>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</si>
  <si>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</si>
  <si>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</si>
  <si>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</si>
  <si>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</si>
  <si>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</si>
  <si>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</si>
  <si>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</si>
  <si>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</si>
  <si>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</si>
  <si>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</si>
  <si>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</si>
  <si>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</si>
  <si>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</si>
  <si>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</si>
  <si>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</si>
  <si>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</si>
  <si>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</si>
  <si>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Lina Petrauskienė</t>
  </si>
  <si>
    <t>(viešojo sektoriaus subjekto vadovo arba jo įgalioto administracijos vadovo pareigų pavadinimas)</t>
  </si>
  <si>
    <t>(parašas)</t>
  </si>
  <si>
    <t>(vardas ir pavardė)</t>
  </si>
  <si>
    <t xml:space="preserve">(ataskaitą parengusio asmens pareigų pavadinimas)                   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</si>
  <si>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</si>
  <si>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</si>
  <si>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</si>
  <si>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</si>
  <si>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</si>
  <si>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</si>
  <si>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</si>
  <si>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</si>
  <si>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</si>
  <si>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</si>
  <si>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</si>
  <si>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</si>
  <si>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</si>
  <si>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</si>
  <si>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</si>
  <si>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</si>
  <si>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</si>
  <si>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</si>
  <si>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</si>
  <si>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</si>
  <si>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</si>
  <si>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</si>
  <si>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</si>
  <si>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</si>
  <si>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</si>
  <si>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</si>
  <si>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</si>
  <si>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</si>
  <si>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</si>
  <si>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</si>
  <si>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</si>
  <si>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</si>
  <si>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</si>
  <si>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</si>
  <si>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</si>
  <si>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</si>
  <si>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</si>
  <si>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</si>
  <si>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</si>
  <si>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</si>
  <si>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</si>
  <si>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</si>
  <si>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</si>
  <si>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</si>
  <si>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</si>
  <si>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</si>
  <si>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</si>
  <si>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</si>
  <si>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</si>
  <si>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</si>
  <si>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</si>
  <si>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</si>
  <si>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</si>
  <si>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</si>
  <si>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</si>
  <si>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</si>
  <si>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</si>
  <si>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</si>
  <si>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</si>
  <si>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</si>
  <si>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</si>
  <si>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</si>
  <si>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</si>
  <si>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</si>
  <si>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</si>
  <si>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</si>
  <si>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</si>
  <si>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</si>
  <si>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</si>
  <si>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</si>
  <si>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</si>
  <si>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</si>
  <si>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</si>
  <si>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</si>
  <si>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</si>
  <si>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</si>
  <si>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</si>
  <si>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</si>
  <si>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</si>
  <si>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</si>
  <si>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</si>
  <si>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</si>
  <si>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</si>
  <si>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</si>
  <si>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</si>
  <si>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</si>
  <si>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</si>
  <si>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</si>
  <si>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</si>
  <si>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</si>
  <si>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</si>
  <si>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</si>
  <si>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</si>
  <si>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</si>
  <si>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</si>
  <si>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</si>
  <si>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</si>
  <si>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</si>
  <si>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</si>
  <si>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</si>
  <si>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</si>
  <si>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</si>
  <si>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</si>
  <si>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</si>
  <si>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</si>
  <si>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</si>
  <si>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</si>
  <si>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</si>
  <si>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</si>
  <si>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</si>
  <si>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</si>
  <si>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</si>
  <si>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</si>
  <si>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</si>
  <si>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</si>
  <si>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</si>
  <si>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</si>
  <si>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</si>
  <si>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</si>
  <si>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</si>
  <si>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</si>
  <si>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</si>
  <si>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</si>
  <si>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P03</t>
  </si>
  <si>
    <t>P04</t>
  </si>
  <si>
    <t>P08</t>
  </si>
  <si>
    <t>P09</t>
  </si>
  <si>
    <t>P10</t>
  </si>
  <si>
    <t>P11</t>
  </si>
  <si>
    <t>P12</t>
  </si>
  <si>
    <t>P17</t>
  </si>
  <si>
    <t>P18</t>
  </si>
  <si>
    <t>Direktorė</t>
  </si>
  <si>
    <t>Viktorija Kaprizkina</t>
  </si>
  <si>
    <t>P21</t>
  </si>
  <si>
    <t>P22</t>
  </si>
  <si>
    <t>Centralizuotos biudžetinių įstaigų buhalterinės apskaitos skyriaus vedėja</t>
  </si>
  <si>
    <t>Į/K 191789357, Vingio g.4 Gargždai</t>
  </si>
  <si>
    <t>Gargždų lopšelis-darželis ,,Saulutė"</t>
  </si>
  <si>
    <t>2023-05-08  Nr.____</t>
  </si>
  <si>
    <t>2023 05 08</t>
  </si>
  <si>
    <t>P15</t>
  </si>
  <si>
    <t xml:space="preserve">Pateikimo valiuta ir tikslumas: eurais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</si>
</sst>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9"/>
      <color indexed="8"/>
      <name val="Tahoma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u/>
      <sz val="1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2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18" fillId="3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2" fontId="29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right" vertical="center"/>
    </xf>
    <xf numFmtId="2" fontId="27" fillId="33" borderId="17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2" fontId="27" fillId="0" borderId="12" xfId="0" applyNumberFormat="1" applyFont="1" applyBorder="1" applyAlignment="1">
      <alignment horizontal="right" vertical="center" wrapText="1"/>
    </xf>
    <xf numFmtId="0" fontId="29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40" fillId="34" borderId="12" xfId="0" applyFont="1" applyFill="1" applyBorder="1" applyAlignment="1">
      <alignment horizontal="center" vertical="center" wrapText="1"/>
    </xf>
    <xf numFmtId="0" fontId="40" fillId="34" borderId="12" xfId="0" applyFont="1" applyFill="1" applyBorder="1" applyAlignment="1">
      <alignment horizontal="left" vertical="center" wrapText="1"/>
    </xf>
    <xf numFmtId="4" fontId="29" fillId="34" borderId="12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4" fontId="42" fillId="0" borderId="0" xfId="0" applyNumberFormat="1" applyFont="1" applyAlignment="1">
      <alignment vertical="center"/>
    </xf>
    <xf numFmtId="0" fontId="43" fillId="0" borderId="0" xfId="0" applyFont="1"/>
    <xf numFmtId="0" fontId="32" fillId="0" borderId="10" xfId="0" applyFont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45" fillId="33" borderId="0" xfId="0" applyFont="1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4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0" fontId="40" fillId="0" borderId="17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showGridLines="0" topLeftCell="A46" zoomScaleSheetLayoutView="100" workbookViewId="0">
      <selection activeCell="E18" sqref="E18:H18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59" style="2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10" ht="30" customHeight="1">
      <c r="B1" s="134" t="s">
        <v>0</v>
      </c>
      <c r="C1" s="134"/>
      <c r="D1" s="134"/>
      <c r="E1" s="134"/>
      <c r="F1" s="134"/>
      <c r="G1" s="134"/>
      <c r="H1" s="134"/>
    </row>
    <row r="2" spans="1:10">
      <c r="A2" s="4"/>
      <c r="F2" s="135" t="s">
        <v>1</v>
      </c>
      <c r="G2" s="135"/>
      <c r="H2" s="135"/>
    </row>
    <row r="3" spans="1:10">
      <c r="A3" s="4"/>
      <c r="F3" s="136" t="s">
        <v>2</v>
      </c>
      <c r="G3" s="136"/>
      <c r="H3" s="136"/>
    </row>
    <row r="4" spans="1:10">
      <c r="A4" s="4"/>
    </row>
    <row r="5" spans="1:10">
      <c r="A5" s="4"/>
      <c r="B5" s="137" t="s">
        <v>3</v>
      </c>
      <c r="C5" s="137"/>
      <c r="D5" s="137"/>
      <c r="E5" s="137"/>
      <c r="F5" s="137"/>
      <c r="G5" s="137"/>
      <c r="H5" s="137"/>
    </row>
    <row r="6" spans="1:10">
      <c r="A6" s="4"/>
      <c r="B6" s="137"/>
      <c r="C6" s="137"/>
      <c r="D6" s="137"/>
      <c r="E6" s="137"/>
      <c r="F6" s="137"/>
      <c r="G6" s="137"/>
      <c r="H6" s="137"/>
    </row>
    <row r="7" spans="1:10">
      <c r="A7" s="4"/>
      <c r="B7" s="138" t="s">
        <v>4</v>
      </c>
      <c r="C7" s="138"/>
      <c r="D7" s="138"/>
      <c r="E7" s="138"/>
      <c r="F7" s="138"/>
      <c r="G7" s="138"/>
      <c r="H7" s="138"/>
    </row>
    <row r="8" spans="1:10">
      <c r="A8" s="4"/>
      <c r="B8" s="133" t="s">
        <v>5</v>
      </c>
      <c r="C8" s="133"/>
      <c r="D8" s="133"/>
      <c r="E8" s="133"/>
      <c r="F8" s="133"/>
      <c r="G8" s="133"/>
      <c r="H8" s="133"/>
    </row>
    <row r="9" spans="1:10" ht="12.75" customHeight="1">
      <c r="A9" s="4"/>
      <c r="B9" s="132" t="s">
        <v>274</v>
      </c>
      <c r="C9" s="132"/>
      <c r="D9" s="132"/>
      <c r="E9" s="132"/>
      <c r="F9" s="132"/>
      <c r="G9" s="132"/>
      <c r="H9" s="132"/>
      <c r="I9" s="132"/>
      <c r="J9" s="132"/>
    </row>
    <row r="10" spans="1:10">
      <c r="A10" s="4"/>
      <c r="B10" s="142" t="s">
        <v>6</v>
      </c>
      <c r="C10" s="142"/>
      <c r="D10" s="142"/>
      <c r="E10" s="142"/>
      <c r="F10" s="142"/>
      <c r="G10" s="142"/>
      <c r="H10" s="142"/>
    </row>
    <row r="11" spans="1:10">
      <c r="A11" s="4"/>
      <c r="B11" s="142"/>
      <c r="C11" s="142"/>
      <c r="D11" s="142"/>
      <c r="E11" s="142"/>
      <c r="F11" s="142"/>
      <c r="G11" s="142"/>
      <c r="H11" s="142"/>
    </row>
    <row r="12" spans="1:10">
      <c r="A12" s="4"/>
      <c r="B12" s="143"/>
      <c r="C12" s="143"/>
      <c r="D12" s="143"/>
      <c r="E12" s="143"/>
      <c r="F12" s="143"/>
    </row>
    <row r="13" spans="1:10">
      <c r="A13" s="4"/>
      <c r="B13" s="137" t="s">
        <v>7</v>
      </c>
      <c r="C13" s="137"/>
      <c r="D13" s="137"/>
      <c r="E13" s="137"/>
      <c r="F13" s="137"/>
      <c r="G13" s="137"/>
      <c r="H13" s="137"/>
    </row>
    <row r="14" spans="1:10">
      <c r="A14" s="4"/>
      <c r="B14" s="137" t="s">
        <v>8</v>
      </c>
      <c r="C14" s="137"/>
      <c r="D14" s="137"/>
      <c r="E14" s="137"/>
      <c r="F14" s="137"/>
      <c r="G14" s="137"/>
      <c r="H14" s="137"/>
    </row>
    <row r="15" spans="1:10">
      <c r="A15" s="4"/>
      <c r="B15" s="5"/>
      <c r="C15" s="7"/>
      <c r="D15" s="7"/>
      <c r="E15" s="7"/>
      <c r="F15" s="7"/>
      <c r="G15" s="8"/>
      <c r="H15" s="8"/>
    </row>
    <row r="16" spans="1:10">
      <c r="A16" s="4"/>
      <c r="B16" s="144" t="s">
        <v>276</v>
      </c>
      <c r="C16" s="144"/>
      <c r="D16" s="144"/>
      <c r="E16" s="144"/>
      <c r="F16" s="144"/>
      <c r="G16" s="144"/>
      <c r="H16" s="144"/>
    </row>
    <row r="17" spans="1:8">
      <c r="A17" s="4"/>
      <c r="B17" s="145" t="s">
        <v>9</v>
      </c>
      <c r="C17" s="145"/>
      <c r="D17" s="145"/>
      <c r="E17" s="145"/>
      <c r="F17" s="145"/>
      <c r="G17" s="145"/>
      <c r="H17" s="145"/>
    </row>
    <row r="18" spans="1:8" ht="12.75" customHeight="1">
      <c r="A18" s="4"/>
      <c r="B18" s="5"/>
      <c r="C18" s="6"/>
      <c r="D18" s="6"/>
      <c r="E18" s="146" t="s">
        <v>279</v>
      </c>
      <c r="F18" s="146"/>
      <c r="G18" s="146"/>
      <c r="H18" s="146"/>
    </row>
    <row r="19" spans="1:8" ht="67.5" customHeight="1">
      <c r="A19" s="4"/>
      <c r="B19" s="9" t="s">
        <v>10</v>
      </c>
      <c r="C19" s="147" t="s">
        <v>11</v>
      </c>
      <c r="D19" s="148"/>
      <c r="E19" s="149"/>
      <c r="F19" s="11" t="s">
        <v>12</v>
      </c>
      <c r="G19" s="10" t="s">
        <v>13</v>
      </c>
      <c r="H19" s="10" t="s">
        <v>14</v>
      </c>
    </row>
    <row r="20" spans="1:8" s="2" customFormat="1" ht="12.75" customHeight="1">
      <c r="A20" s="4"/>
      <c r="B20" s="10" t="s">
        <v>15</v>
      </c>
      <c r="C20" s="12" t="s">
        <v>16</v>
      </c>
      <c r="D20" s="13"/>
      <c r="E20" s="14"/>
      <c r="F20" s="15"/>
      <c r="G20" s="16">
        <f>SUM(G21,G27,G37,G38,G39)</f>
        <v>310317.47999999992</v>
      </c>
      <c r="H20" s="16">
        <f>SUM(H21,H27,H37,H38,H39)</f>
        <v>307497.02999999997</v>
      </c>
    </row>
    <row r="21" spans="1:8" s="2" customFormat="1" ht="12.75" customHeight="1">
      <c r="A21" s="4"/>
      <c r="B21" s="17" t="s">
        <v>17</v>
      </c>
      <c r="C21" s="18" t="s">
        <v>18</v>
      </c>
      <c r="D21" s="19"/>
      <c r="E21" s="20"/>
      <c r="F21" s="15" t="s">
        <v>260</v>
      </c>
      <c r="G21" s="21">
        <f>SUM(G22:G26)</f>
        <v>0.28999999999996001</v>
      </c>
      <c r="H21" s="21">
        <f>SUM(H22:H26)</f>
        <v>0.28999999999996001</v>
      </c>
    </row>
    <row r="22" spans="1:8" s="2" customFormat="1" ht="12.75" customHeight="1">
      <c r="A22" s="4"/>
      <c r="B22" s="15" t="s">
        <v>19</v>
      </c>
      <c r="C22" s="22"/>
      <c r="D22" s="23" t="s">
        <v>20</v>
      </c>
      <c r="E22" s="24"/>
      <c r="F22" s="25"/>
      <c r="G22" s="21" t="s">
        <v>21</v>
      </c>
      <c r="H22" s="21" t="s">
        <v>21</v>
      </c>
    </row>
    <row r="23" spans="1:8" s="2" customFormat="1" ht="12.75" customHeight="1">
      <c r="A23" s="4"/>
      <c r="B23" s="15" t="s">
        <v>22</v>
      </c>
      <c r="C23" s="22"/>
      <c r="D23" s="23" t="s">
        <v>23</v>
      </c>
      <c r="E23" s="26"/>
      <c r="F23" s="27"/>
      <c r="G23" s="21" t="s">
        <v>21</v>
      </c>
      <c r="H23" s="21" t="s">
        <v>21</v>
      </c>
    </row>
    <row r="24" spans="1:8" s="2" customFormat="1" ht="12.75" customHeight="1">
      <c r="A24" s="4"/>
      <c r="B24" s="15" t="s">
        <v>24</v>
      </c>
      <c r="C24" s="22"/>
      <c r="D24" s="23" t="s">
        <v>25</v>
      </c>
      <c r="E24" s="26"/>
      <c r="F24" s="27"/>
      <c r="G24" s="21">
        <v>0.28999999999996001</v>
      </c>
      <c r="H24" s="21">
        <v>0.28999999999996001</v>
      </c>
    </row>
    <row r="25" spans="1:8" s="2" customFormat="1" ht="12.75" customHeight="1">
      <c r="A25" s="4"/>
      <c r="B25" s="15" t="s">
        <v>26</v>
      </c>
      <c r="C25" s="22"/>
      <c r="D25" s="23" t="s">
        <v>27</v>
      </c>
      <c r="E25" s="26"/>
      <c r="F25" s="17"/>
      <c r="G25" s="21" t="s">
        <v>21</v>
      </c>
      <c r="H25" s="21" t="s">
        <v>21</v>
      </c>
    </row>
    <row r="26" spans="1:8" s="2" customFormat="1" ht="12.75" customHeight="1">
      <c r="A26" s="4"/>
      <c r="B26" s="28" t="s">
        <v>28</v>
      </c>
      <c r="C26" s="22"/>
      <c r="D26" s="29" t="s">
        <v>29</v>
      </c>
      <c r="E26" s="24"/>
      <c r="F26" s="17"/>
      <c r="G26" s="21" t="s">
        <v>21</v>
      </c>
      <c r="H26" s="21" t="s">
        <v>21</v>
      </c>
    </row>
    <row r="27" spans="1:8" s="2" customFormat="1" ht="12.75" customHeight="1">
      <c r="A27" s="4"/>
      <c r="B27" s="30" t="s">
        <v>30</v>
      </c>
      <c r="C27" s="31" t="s">
        <v>31</v>
      </c>
      <c r="D27" s="32"/>
      <c r="E27" s="33"/>
      <c r="F27" s="17" t="s">
        <v>261</v>
      </c>
      <c r="G27" s="21">
        <f>SUM(G28:G36)</f>
        <v>310317.18999999994</v>
      </c>
      <c r="H27" s="21">
        <f>SUM(H28:H36)</f>
        <v>307496.74</v>
      </c>
    </row>
    <row r="28" spans="1:8" s="2" customFormat="1" ht="12.75" customHeight="1">
      <c r="A28" s="4"/>
      <c r="B28" s="15" t="s">
        <v>32</v>
      </c>
      <c r="C28" s="22"/>
      <c r="D28" s="23" t="s">
        <v>33</v>
      </c>
      <c r="E28" s="26"/>
      <c r="F28" s="27"/>
      <c r="G28" s="21" t="s">
        <v>21</v>
      </c>
      <c r="H28" s="21" t="s">
        <v>21</v>
      </c>
    </row>
    <row r="29" spans="1:8" s="2" customFormat="1" ht="12.75" customHeight="1">
      <c r="A29" s="4"/>
      <c r="B29" s="15" t="s">
        <v>34</v>
      </c>
      <c r="C29" s="22"/>
      <c r="D29" s="23" t="s">
        <v>35</v>
      </c>
      <c r="E29" s="26"/>
      <c r="F29" s="27"/>
      <c r="G29" s="21">
        <v>250327.97</v>
      </c>
      <c r="H29" s="21">
        <v>253804.76</v>
      </c>
    </row>
    <row r="30" spans="1:8" s="2" customFormat="1" ht="12.75" customHeight="1">
      <c r="A30" s="4"/>
      <c r="B30" s="15" t="s">
        <v>36</v>
      </c>
      <c r="C30" s="22"/>
      <c r="D30" s="23" t="s">
        <v>37</v>
      </c>
      <c r="E30" s="26"/>
      <c r="F30" s="27"/>
      <c r="G30" s="21" t="s">
        <v>21</v>
      </c>
      <c r="H30" s="21" t="s">
        <v>21</v>
      </c>
    </row>
    <row r="31" spans="1:8" s="2" customFormat="1" ht="12.75" customHeight="1">
      <c r="A31" s="4"/>
      <c r="B31" s="15" t="s">
        <v>38</v>
      </c>
      <c r="C31" s="22"/>
      <c r="D31" s="23" t="s">
        <v>39</v>
      </c>
      <c r="E31" s="26"/>
      <c r="F31" s="27"/>
      <c r="G31" s="21">
        <v>4815.8</v>
      </c>
      <c r="H31" s="21">
        <v>4888.3999999999996</v>
      </c>
    </row>
    <row r="32" spans="1:8" s="2" customFormat="1" ht="12.75" customHeight="1">
      <c r="A32" s="4"/>
      <c r="B32" s="15" t="s">
        <v>40</v>
      </c>
      <c r="C32" s="22"/>
      <c r="D32" s="23" t="s">
        <v>41</v>
      </c>
      <c r="E32" s="26"/>
      <c r="F32" s="27"/>
      <c r="G32" s="21">
        <v>26943.89</v>
      </c>
      <c r="H32" s="21">
        <v>28599.13</v>
      </c>
    </row>
    <row r="33" spans="1:8" s="2" customFormat="1" ht="12.75" customHeight="1">
      <c r="A33" s="4"/>
      <c r="B33" s="15" t="s">
        <v>42</v>
      </c>
      <c r="C33" s="22"/>
      <c r="D33" s="23" t="s">
        <v>43</v>
      </c>
      <c r="E33" s="26"/>
      <c r="F33" s="27"/>
      <c r="G33" s="21" t="s">
        <v>21</v>
      </c>
      <c r="H33" s="21" t="s">
        <v>21</v>
      </c>
    </row>
    <row r="34" spans="1:8" s="2" customFormat="1" ht="12.75" customHeight="1">
      <c r="A34" s="4"/>
      <c r="B34" s="15" t="s">
        <v>44</v>
      </c>
      <c r="C34" s="22"/>
      <c r="D34" s="23" t="s">
        <v>45</v>
      </c>
      <c r="E34" s="26"/>
      <c r="F34" s="27"/>
      <c r="G34" s="21">
        <v>19418.79</v>
      </c>
      <c r="H34" s="21">
        <v>20204.45</v>
      </c>
    </row>
    <row r="35" spans="1:8" s="2" customFormat="1" ht="12.75" customHeight="1">
      <c r="A35" s="4"/>
      <c r="B35" s="15" t="s">
        <v>46</v>
      </c>
      <c r="C35" s="34"/>
      <c r="D35" s="35" t="s">
        <v>47</v>
      </c>
      <c r="E35" s="36"/>
      <c r="F35" s="27"/>
      <c r="G35" s="21" t="s">
        <v>21</v>
      </c>
      <c r="H35" s="21" t="s">
        <v>21</v>
      </c>
    </row>
    <row r="36" spans="1:8" s="2" customFormat="1" ht="12.75" customHeight="1">
      <c r="A36" s="4"/>
      <c r="B36" s="15" t="s">
        <v>48</v>
      </c>
      <c r="C36" s="22"/>
      <c r="D36" s="23" t="s">
        <v>49</v>
      </c>
      <c r="E36" s="26"/>
      <c r="F36" s="17"/>
      <c r="G36" s="21">
        <v>8810.74</v>
      </c>
      <c r="H36" s="21">
        <v>0</v>
      </c>
    </row>
    <row r="37" spans="1:8" s="2" customFormat="1" ht="12.75" customHeight="1">
      <c r="A37" s="4"/>
      <c r="B37" s="17" t="s">
        <v>50</v>
      </c>
      <c r="C37" s="37" t="s">
        <v>51</v>
      </c>
      <c r="D37" s="37"/>
      <c r="E37" s="38"/>
      <c r="F37" s="17"/>
      <c r="G37" s="21" t="s">
        <v>21</v>
      </c>
      <c r="H37" s="21" t="s">
        <v>21</v>
      </c>
    </row>
    <row r="38" spans="1:8" s="2" customFormat="1" ht="12.75" customHeight="1">
      <c r="A38" s="4"/>
      <c r="B38" s="17" t="s">
        <v>52</v>
      </c>
      <c r="C38" s="37" t="s">
        <v>53</v>
      </c>
      <c r="D38" s="37"/>
      <c r="E38" s="38"/>
      <c r="F38" s="27"/>
      <c r="G38" s="21" t="s">
        <v>21</v>
      </c>
      <c r="H38" s="21" t="s">
        <v>21</v>
      </c>
    </row>
    <row r="39" spans="1:8" s="2" customFormat="1" ht="12.75" customHeight="1">
      <c r="A39" s="4"/>
      <c r="B39" s="17" t="s">
        <v>54</v>
      </c>
      <c r="C39" s="37" t="s">
        <v>55</v>
      </c>
      <c r="D39" s="22"/>
      <c r="E39" s="39"/>
      <c r="F39" s="27"/>
      <c r="G39" s="21" t="s">
        <v>21</v>
      </c>
      <c r="H39" s="21" t="s">
        <v>21</v>
      </c>
    </row>
    <row r="40" spans="1:8" s="2" customFormat="1" ht="12.75" customHeight="1">
      <c r="A40" s="4"/>
      <c r="B40" s="10" t="s">
        <v>56</v>
      </c>
      <c r="C40" s="12" t="s">
        <v>57</v>
      </c>
      <c r="D40" s="13"/>
      <c r="E40" s="14"/>
      <c r="F40" s="27"/>
      <c r="G40" s="21" t="s">
        <v>21</v>
      </c>
      <c r="H40" s="21" t="s">
        <v>21</v>
      </c>
    </row>
    <row r="41" spans="1:8" s="2" customFormat="1" ht="12.75" customHeight="1">
      <c r="A41" s="4"/>
      <c r="B41" s="9" t="s">
        <v>58</v>
      </c>
      <c r="C41" s="40" t="s">
        <v>59</v>
      </c>
      <c r="D41" s="41"/>
      <c r="E41" s="42"/>
      <c r="F41" s="17"/>
      <c r="G41" s="16">
        <f>SUM(G42,G48,G49,G56,G57)</f>
        <v>198190.42</v>
      </c>
      <c r="H41" s="16">
        <f>SUM(H42,H48,H49,H56,H57)</f>
        <v>105131.34</v>
      </c>
    </row>
    <row r="42" spans="1:8" s="2" customFormat="1" ht="12.75" customHeight="1">
      <c r="A42" s="4"/>
      <c r="B42" s="43" t="s">
        <v>17</v>
      </c>
      <c r="C42" s="44" t="s">
        <v>60</v>
      </c>
      <c r="D42" s="45"/>
      <c r="E42" s="46"/>
      <c r="F42" s="17" t="s">
        <v>262</v>
      </c>
      <c r="G42" s="21">
        <f>SUM(G43:G47)</f>
        <v>2045.7</v>
      </c>
      <c r="H42" s="21">
        <f>SUM(H43:H47)</f>
        <v>4378.2</v>
      </c>
    </row>
    <row r="43" spans="1:8" s="2" customFormat="1" ht="12.75" customHeight="1">
      <c r="A43" s="4"/>
      <c r="B43" s="47" t="s">
        <v>19</v>
      </c>
      <c r="C43" s="34"/>
      <c r="D43" s="35" t="s">
        <v>61</v>
      </c>
      <c r="E43" s="36"/>
      <c r="F43" s="27"/>
      <c r="G43" s="21" t="s">
        <v>21</v>
      </c>
      <c r="H43" s="21" t="s">
        <v>21</v>
      </c>
    </row>
    <row r="44" spans="1:8" s="2" customFormat="1" ht="12.75" customHeight="1">
      <c r="A44" s="4"/>
      <c r="B44" s="47" t="s">
        <v>22</v>
      </c>
      <c r="C44" s="34"/>
      <c r="D44" s="35" t="s">
        <v>62</v>
      </c>
      <c r="E44" s="36"/>
      <c r="F44" s="27"/>
      <c r="G44" s="21">
        <v>2045.7</v>
      </c>
      <c r="H44" s="21">
        <v>4378.2</v>
      </c>
    </row>
    <row r="45" spans="1:8" s="2" customFormat="1">
      <c r="A45" s="4"/>
      <c r="B45" s="47" t="s">
        <v>24</v>
      </c>
      <c r="C45" s="34"/>
      <c r="D45" s="35" t="s">
        <v>63</v>
      </c>
      <c r="E45" s="36"/>
      <c r="F45" s="27"/>
      <c r="G45" s="21" t="s">
        <v>21</v>
      </c>
      <c r="H45" s="21" t="s">
        <v>21</v>
      </c>
    </row>
    <row r="46" spans="1:8" s="2" customFormat="1">
      <c r="A46" s="4"/>
      <c r="B46" s="47" t="s">
        <v>26</v>
      </c>
      <c r="C46" s="34"/>
      <c r="D46" s="35" t="s">
        <v>64</v>
      </c>
      <c r="E46" s="36"/>
      <c r="F46" s="27"/>
      <c r="G46" s="21" t="s">
        <v>21</v>
      </c>
      <c r="H46" s="21" t="s">
        <v>21</v>
      </c>
    </row>
    <row r="47" spans="1:8" s="2" customFormat="1" ht="12.75" customHeight="1">
      <c r="A47" s="4"/>
      <c r="B47" s="47" t="s">
        <v>28</v>
      </c>
      <c r="C47" s="41"/>
      <c r="D47" s="150" t="s">
        <v>65</v>
      </c>
      <c r="E47" s="151"/>
      <c r="F47" s="27"/>
      <c r="G47" s="21" t="s">
        <v>21</v>
      </c>
      <c r="H47" s="21" t="s">
        <v>21</v>
      </c>
    </row>
    <row r="48" spans="1:8" s="2" customFormat="1" ht="12.75" customHeight="1">
      <c r="A48" s="4"/>
      <c r="B48" s="43" t="s">
        <v>30</v>
      </c>
      <c r="C48" s="49" t="s">
        <v>66</v>
      </c>
      <c r="D48" s="50"/>
      <c r="E48" s="51"/>
      <c r="F48" s="17" t="s">
        <v>263</v>
      </c>
      <c r="G48" s="21">
        <v>0</v>
      </c>
      <c r="H48" s="21">
        <v>10234.799999999999</v>
      </c>
    </row>
    <row r="49" spans="1:8" s="2" customFormat="1" ht="12.75" customHeight="1">
      <c r="A49" s="4"/>
      <c r="B49" s="43" t="s">
        <v>50</v>
      </c>
      <c r="C49" s="44" t="s">
        <v>67</v>
      </c>
      <c r="D49" s="45"/>
      <c r="E49" s="46"/>
      <c r="F49" s="17" t="s">
        <v>264</v>
      </c>
      <c r="G49" s="21">
        <f>SUM(G50:G55)</f>
        <v>188415</v>
      </c>
      <c r="H49" s="21">
        <f>SUM(H50:H55)</f>
        <v>83615.17</v>
      </c>
    </row>
    <row r="50" spans="1:8" s="2" customFormat="1" ht="12.75" customHeight="1">
      <c r="A50" s="4"/>
      <c r="B50" s="47" t="s">
        <v>68</v>
      </c>
      <c r="C50" s="45"/>
      <c r="D50" s="52" t="s">
        <v>69</v>
      </c>
      <c r="E50" s="53"/>
      <c r="F50" s="17"/>
      <c r="G50" s="21" t="s">
        <v>21</v>
      </c>
      <c r="H50" s="21" t="s">
        <v>21</v>
      </c>
    </row>
    <row r="51" spans="1:8" s="2" customFormat="1" ht="12.75" customHeight="1">
      <c r="A51" s="4"/>
      <c r="B51" s="54" t="s">
        <v>70</v>
      </c>
      <c r="C51" s="34"/>
      <c r="D51" s="35" t="s">
        <v>71</v>
      </c>
      <c r="E51" s="55"/>
      <c r="F51" s="56"/>
      <c r="G51" s="21" t="s">
        <v>21</v>
      </c>
      <c r="H51" s="21" t="s">
        <v>21</v>
      </c>
    </row>
    <row r="52" spans="1:8" s="2" customFormat="1" ht="12.75" customHeight="1">
      <c r="A52" s="4"/>
      <c r="B52" s="47" t="s">
        <v>72</v>
      </c>
      <c r="C52" s="34"/>
      <c r="D52" s="35" t="s">
        <v>73</v>
      </c>
      <c r="E52" s="36"/>
      <c r="F52" s="17"/>
      <c r="G52" s="21">
        <v>0</v>
      </c>
      <c r="H52" s="21">
        <v>0</v>
      </c>
    </row>
    <row r="53" spans="1:8" s="2" customFormat="1" ht="12.75" customHeight="1">
      <c r="A53" s="4"/>
      <c r="B53" s="47" t="s">
        <v>74</v>
      </c>
      <c r="C53" s="34"/>
      <c r="D53" s="150" t="s">
        <v>75</v>
      </c>
      <c r="E53" s="151"/>
      <c r="F53" s="17"/>
      <c r="G53" s="21">
        <v>8050.33</v>
      </c>
      <c r="H53" s="21">
        <v>6430.42</v>
      </c>
    </row>
    <row r="54" spans="1:8" s="2" customFormat="1" ht="12.75" customHeight="1">
      <c r="A54" s="4"/>
      <c r="B54" s="47" t="s">
        <v>76</v>
      </c>
      <c r="C54" s="34"/>
      <c r="D54" s="35" t="s">
        <v>77</v>
      </c>
      <c r="E54" s="36"/>
      <c r="F54" s="17"/>
      <c r="G54" s="21">
        <v>180364.67</v>
      </c>
      <c r="H54" s="21">
        <v>77184.75</v>
      </c>
    </row>
    <row r="55" spans="1:8" s="2" customFormat="1" ht="12.75" customHeight="1">
      <c r="A55" s="4"/>
      <c r="B55" s="47" t="s">
        <v>78</v>
      </c>
      <c r="C55" s="34"/>
      <c r="D55" s="35" t="s">
        <v>79</v>
      </c>
      <c r="E55" s="36"/>
      <c r="F55" s="17"/>
      <c r="G55" s="21">
        <v>0</v>
      </c>
      <c r="H55" s="21">
        <v>0</v>
      </c>
    </row>
    <row r="56" spans="1:8" s="2" customFormat="1" ht="12.75" customHeight="1">
      <c r="A56" s="4"/>
      <c r="B56" s="43" t="s">
        <v>52</v>
      </c>
      <c r="C56" s="57" t="s">
        <v>80</v>
      </c>
      <c r="D56" s="57"/>
      <c r="E56" s="58"/>
      <c r="F56" s="17"/>
      <c r="G56" s="21" t="s">
        <v>21</v>
      </c>
      <c r="H56" s="21" t="s">
        <v>21</v>
      </c>
    </row>
    <row r="57" spans="1:8" s="2" customFormat="1" ht="12.75" customHeight="1">
      <c r="A57" s="4"/>
      <c r="B57" s="43" t="s">
        <v>54</v>
      </c>
      <c r="C57" s="57" t="s">
        <v>81</v>
      </c>
      <c r="D57" s="57"/>
      <c r="E57" s="58"/>
      <c r="F57" s="17" t="s">
        <v>265</v>
      </c>
      <c r="G57" s="21">
        <v>7729.72</v>
      </c>
      <c r="H57" s="21">
        <v>6903.17</v>
      </c>
    </row>
    <row r="58" spans="1:8" s="2" customFormat="1" ht="12.75" customHeight="1">
      <c r="A58" s="4"/>
      <c r="B58" s="17"/>
      <c r="C58" s="31" t="s">
        <v>82</v>
      </c>
      <c r="D58" s="32"/>
      <c r="E58" s="33"/>
      <c r="F58" s="17"/>
      <c r="G58" s="21">
        <f>SUM(G20,G40,G41)</f>
        <v>508507.89999999991</v>
      </c>
      <c r="H58" s="21">
        <f>SUM(H20,H40,H41)</f>
        <v>412628.37</v>
      </c>
    </row>
    <row r="59" spans="1:8" s="2" customFormat="1" ht="12.75" customHeight="1">
      <c r="A59" s="4"/>
      <c r="B59" s="10" t="s">
        <v>83</v>
      </c>
      <c r="C59" s="12" t="s">
        <v>84</v>
      </c>
      <c r="D59" s="12"/>
      <c r="E59" s="59"/>
      <c r="F59" s="17" t="s">
        <v>266</v>
      </c>
      <c r="G59" s="16">
        <f>SUM(G60:G63)</f>
        <v>318922.23</v>
      </c>
      <c r="H59" s="16">
        <f>SUM(H60:H63)</f>
        <v>323075.94</v>
      </c>
    </row>
    <row r="60" spans="1:8" s="2" customFormat="1" ht="12.75" customHeight="1">
      <c r="A60" s="4"/>
      <c r="B60" s="17" t="s">
        <v>17</v>
      </c>
      <c r="C60" s="37" t="s">
        <v>85</v>
      </c>
      <c r="D60" s="37"/>
      <c r="E60" s="38"/>
      <c r="F60" s="17"/>
      <c r="G60" s="21">
        <v>9849.5400000000009</v>
      </c>
      <c r="H60" s="21">
        <v>8810.74</v>
      </c>
    </row>
    <row r="61" spans="1:8" s="2" customFormat="1" ht="12.75" customHeight="1">
      <c r="A61" s="4"/>
      <c r="B61" s="30" t="s">
        <v>30</v>
      </c>
      <c r="C61" s="31" t="s">
        <v>86</v>
      </c>
      <c r="D61" s="32"/>
      <c r="E61" s="33"/>
      <c r="F61" s="30"/>
      <c r="G61" s="21">
        <v>301438.31</v>
      </c>
      <c r="H61" s="21">
        <v>307423.05</v>
      </c>
    </row>
    <row r="62" spans="1:8" s="2" customFormat="1" ht="12.75" customHeight="1">
      <c r="A62" s="4"/>
      <c r="B62" s="17" t="s">
        <v>50</v>
      </c>
      <c r="C62" s="139" t="s">
        <v>87</v>
      </c>
      <c r="D62" s="140"/>
      <c r="E62" s="141"/>
      <c r="F62" s="17"/>
      <c r="G62" s="21">
        <v>0</v>
      </c>
      <c r="H62" s="21">
        <v>0</v>
      </c>
    </row>
    <row r="63" spans="1:8" s="2" customFormat="1" ht="12.75" customHeight="1">
      <c r="A63" s="4"/>
      <c r="B63" s="17" t="s">
        <v>88</v>
      </c>
      <c r="C63" s="37" t="s">
        <v>89</v>
      </c>
      <c r="D63" s="22"/>
      <c r="E63" s="39"/>
      <c r="F63" s="17"/>
      <c r="G63" s="21">
        <v>7634.38</v>
      </c>
      <c r="H63" s="21">
        <v>6842.15</v>
      </c>
    </row>
    <row r="64" spans="1:8" s="2" customFormat="1" ht="12.75" customHeight="1">
      <c r="A64" s="4"/>
      <c r="B64" s="10" t="s">
        <v>90</v>
      </c>
      <c r="C64" s="12" t="s">
        <v>91</v>
      </c>
      <c r="D64" s="13"/>
      <c r="E64" s="14"/>
      <c r="F64" s="17"/>
      <c r="G64" s="16">
        <f>SUM(G65,G69)</f>
        <v>177135.27000000002</v>
      </c>
      <c r="H64" s="16">
        <f>SUM(H65,H69)</f>
        <v>77304.75</v>
      </c>
    </row>
    <row r="65" spans="1:8" s="2" customFormat="1" ht="12.75" customHeight="1">
      <c r="A65" s="4"/>
      <c r="B65" s="17" t="s">
        <v>17</v>
      </c>
      <c r="C65" s="18" t="s">
        <v>92</v>
      </c>
      <c r="D65" s="60"/>
      <c r="E65" s="61"/>
      <c r="F65" s="17" t="s">
        <v>278</v>
      </c>
      <c r="G65" s="21">
        <f>SUM(G66:G68)</f>
        <v>11620.32</v>
      </c>
      <c r="H65" s="21">
        <f>SUM(H66:H68)</f>
        <v>11620.32</v>
      </c>
    </row>
    <row r="66" spans="1:8" s="2" customFormat="1">
      <c r="A66" s="4"/>
      <c r="B66" s="15" t="s">
        <v>19</v>
      </c>
      <c r="C66" s="62"/>
      <c r="D66" s="23" t="s">
        <v>93</v>
      </c>
      <c r="E66" s="63"/>
      <c r="F66" s="17"/>
      <c r="G66" s="21" t="s">
        <v>21</v>
      </c>
      <c r="H66" s="21" t="s">
        <v>21</v>
      </c>
    </row>
    <row r="67" spans="1:8" s="2" customFormat="1" ht="12.75" customHeight="1">
      <c r="A67" s="4"/>
      <c r="B67" s="15" t="s">
        <v>22</v>
      </c>
      <c r="C67" s="22"/>
      <c r="D67" s="23" t="s">
        <v>94</v>
      </c>
      <c r="E67" s="26"/>
      <c r="F67" s="17"/>
      <c r="G67" s="21">
        <v>11620.32</v>
      </c>
      <c r="H67" s="21">
        <v>11620.32</v>
      </c>
    </row>
    <row r="68" spans="1:8" s="2" customFormat="1" ht="12.75" customHeight="1">
      <c r="A68" s="4"/>
      <c r="B68" s="15" t="s">
        <v>95</v>
      </c>
      <c r="C68" s="22"/>
      <c r="D68" s="23" t="s">
        <v>96</v>
      </c>
      <c r="E68" s="26"/>
      <c r="F68" s="27"/>
      <c r="G68" s="21" t="s">
        <v>21</v>
      </c>
      <c r="H68" s="21" t="s">
        <v>21</v>
      </c>
    </row>
    <row r="69" spans="1:8" s="64" customFormat="1" ht="12.75" customHeight="1">
      <c r="A69" s="4"/>
      <c r="B69" s="43" t="s">
        <v>30</v>
      </c>
      <c r="C69" s="65" t="s">
        <v>97</v>
      </c>
      <c r="D69" s="66"/>
      <c r="E69" s="67"/>
      <c r="F69" s="43" t="s">
        <v>267</v>
      </c>
      <c r="G69" s="21">
        <f>SUM(G70:G75,G78:G83)</f>
        <v>165514.95000000001</v>
      </c>
      <c r="H69" s="21">
        <f>SUM(H70:H75,H78:H83)</f>
        <v>65684.429999999993</v>
      </c>
    </row>
    <row r="70" spans="1:8" s="2" customFormat="1" ht="12.75" customHeight="1">
      <c r="A70" s="4"/>
      <c r="B70" s="15" t="s">
        <v>32</v>
      </c>
      <c r="C70" s="22"/>
      <c r="D70" s="23" t="s">
        <v>98</v>
      </c>
      <c r="E70" s="24"/>
      <c r="F70" s="17"/>
      <c r="G70" s="21" t="s">
        <v>21</v>
      </c>
      <c r="H70" s="21" t="s">
        <v>21</v>
      </c>
    </row>
    <row r="71" spans="1:8" s="2" customFormat="1" ht="12.75" customHeight="1">
      <c r="A71" s="4"/>
      <c r="B71" s="15" t="s">
        <v>34</v>
      </c>
      <c r="C71" s="62"/>
      <c r="D71" s="23" t="s">
        <v>99</v>
      </c>
      <c r="E71" s="63"/>
      <c r="F71" s="17"/>
      <c r="G71" s="21" t="s">
        <v>21</v>
      </c>
      <c r="H71" s="21" t="s">
        <v>21</v>
      </c>
    </row>
    <row r="72" spans="1:8" s="2" customFormat="1">
      <c r="A72" s="4"/>
      <c r="B72" s="15" t="s">
        <v>36</v>
      </c>
      <c r="C72" s="62"/>
      <c r="D72" s="23" t="s">
        <v>100</v>
      </c>
      <c r="E72" s="63"/>
      <c r="F72" s="17"/>
      <c r="G72" s="21" t="s">
        <v>21</v>
      </c>
      <c r="H72" s="21" t="s">
        <v>21</v>
      </c>
    </row>
    <row r="73" spans="1:8" s="2" customFormat="1">
      <c r="A73" s="4"/>
      <c r="B73" s="68" t="s">
        <v>38</v>
      </c>
      <c r="C73" s="45"/>
      <c r="D73" s="69" t="s">
        <v>101</v>
      </c>
      <c r="E73" s="53"/>
      <c r="F73" s="17"/>
      <c r="G73" s="21" t="s">
        <v>21</v>
      </c>
      <c r="H73" s="21" t="s">
        <v>21</v>
      </c>
    </row>
    <row r="74" spans="1:8" s="2" customFormat="1">
      <c r="A74" s="4"/>
      <c r="B74" s="17" t="s">
        <v>40</v>
      </c>
      <c r="C74" s="29"/>
      <c r="D74" s="29" t="s">
        <v>102</v>
      </c>
      <c r="E74" s="24"/>
      <c r="F74" s="70"/>
      <c r="G74" s="21" t="s">
        <v>21</v>
      </c>
      <c r="H74" s="21" t="s">
        <v>21</v>
      </c>
    </row>
    <row r="75" spans="1:8" s="2" customFormat="1" ht="12.75" customHeight="1">
      <c r="A75" s="4"/>
      <c r="B75" s="71" t="s">
        <v>42</v>
      </c>
      <c r="C75" s="66"/>
      <c r="D75" s="72" t="s">
        <v>103</v>
      </c>
      <c r="E75" s="73"/>
      <c r="F75" s="17"/>
      <c r="G75" s="21">
        <f>SUM(G76,G77)</f>
        <v>0</v>
      </c>
      <c r="H75" s="21">
        <f>SUM(H76,H77)</f>
        <v>0</v>
      </c>
    </row>
    <row r="76" spans="1:8" s="2" customFormat="1" ht="12.75" customHeight="1">
      <c r="A76" s="4"/>
      <c r="B76" s="47" t="s">
        <v>104</v>
      </c>
      <c r="C76" s="34"/>
      <c r="D76" s="55"/>
      <c r="E76" s="36" t="s">
        <v>105</v>
      </c>
      <c r="F76" s="17"/>
      <c r="G76" s="21" t="s">
        <v>21</v>
      </c>
      <c r="H76" s="21" t="s">
        <v>21</v>
      </c>
    </row>
    <row r="77" spans="1:8" s="2" customFormat="1" ht="12.75" customHeight="1">
      <c r="A77" s="4"/>
      <c r="B77" s="47" t="s">
        <v>106</v>
      </c>
      <c r="C77" s="34"/>
      <c r="D77" s="55"/>
      <c r="E77" s="36" t="s">
        <v>107</v>
      </c>
      <c r="F77" s="27"/>
      <c r="G77" s="21">
        <v>0</v>
      </c>
      <c r="H77" s="21">
        <v>0</v>
      </c>
    </row>
    <row r="78" spans="1:8" s="2" customFormat="1" ht="12.75" customHeight="1">
      <c r="A78" s="4"/>
      <c r="B78" s="47" t="s">
        <v>44</v>
      </c>
      <c r="C78" s="50"/>
      <c r="D78" s="74" t="s">
        <v>108</v>
      </c>
      <c r="E78" s="75"/>
      <c r="F78" s="27"/>
      <c r="G78" s="21" t="s">
        <v>21</v>
      </c>
      <c r="H78" s="21" t="s">
        <v>21</v>
      </c>
    </row>
    <row r="79" spans="1:8" s="2" customFormat="1" ht="12.75" customHeight="1">
      <c r="A79" s="4"/>
      <c r="B79" s="47" t="s">
        <v>46</v>
      </c>
      <c r="C79" s="76"/>
      <c r="D79" s="35" t="s">
        <v>109</v>
      </c>
      <c r="E79" s="77"/>
      <c r="F79" s="17"/>
      <c r="G79" s="21" t="s">
        <v>21</v>
      </c>
      <c r="H79" s="21" t="s">
        <v>21</v>
      </c>
    </row>
    <row r="80" spans="1:8" s="2" customFormat="1" ht="12.75" customHeight="1">
      <c r="A80" s="4"/>
      <c r="B80" s="47" t="s">
        <v>48</v>
      </c>
      <c r="C80" s="22"/>
      <c r="D80" s="23" t="s">
        <v>110</v>
      </c>
      <c r="E80" s="26"/>
      <c r="F80" s="17"/>
      <c r="G80" s="21">
        <v>5798.61</v>
      </c>
      <c r="H80" s="21">
        <v>1159.19</v>
      </c>
    </row>
    <row r="81" spans="1:8" s="2" customFormat="1" ht="12.75" customHeight="1">
      <c r="A81" s="4"/>
      <c r="B81" s="47" t="s">
        <v>111</v>
      </c>
      <c r="C81" s="22"/>
      <c r="D81" s="23" t="s">
        <v>112</v>
      </c>
      <c r="E81" s="26"/>
      <c r="F81" s="17"/>
      <c r="G81" s="21">
        <v>97050.46</v>
      </c>
      <c r="H81" s="21">
        <v>0</v>
      </c>
    </row>
    <row r="82" spans="1:8" s="2" customFormat="1" ht="12.75" customHeight="1">
      <c r="A82" s="4"/>
      <c r="B82" s="15" t="s">
        <v>113</v>
      </c>
      <c r="C82" s="34"/>
      <c r="D82" s="35" t="s">
        <v>114</v>
      </c>
      <c r="E82" s="36"/>
      <c r="F82" s="17"/>
      <c r="G82" s="21">
        <v>62665.88</v>
      </c>
      <c r="H82" s="21">
        <v>64525.24</v>
      </c>
    </row>
    <row r="83" spans="1:8" s="2" customFormat="1" ht="12.75" customHeight="1">
      <c r="A83" s="4"/>
      <c r="B83" s="15" t="s">
        <v>115</v>
      </c>
      <c r="C83" s="22"/>
      <c r="D83" s="23" t="s">
        <v>116</v>
      </c>
      <c r="E83" s="26"/>
      <c r="F83" s="27"/>
      <c r="G83" s="21" t="s">
        <v>21</v>
      </c>
      <c r="H83" s="21" t="s">
        <v>21</v>
      </c>
    </row>
    <row r="84" spans="1:8" s="2" customFormat="1" ht="12.75" customHeight="1">
      <c r="A84" s="4"/>
      <c r="B84" s="10" t="s">
        <v>117</v>
      </c>
      <c r="C84" s="78" t="s">
        <v>118</v>
      </c>
      <c r="D84" s="79"/>
      <c r="E84" s="80"/>
      <c r="F84" s="27" t="s">
        <v>268</v>
      </c>
      <c r="G84" s="16">
        <f>SUM(G85,G86,G89,G90)</f>
        <v>12450.400000000091</v>
      </c>
      <c r="H84" s="16">
        <f>SUM(H85,H86,H89,H90)</f>
        <v>12247.68</v>
      </c>
    </row>
    <row r="85" spans="1:8" s="2" customFormat="1" ht="12.75" customHeight="1">
      <c r="A85" s="4"/>
      <c r="B85" s="17" t="s">
        <v>17</v>
      </c>
      <c r="C85" s="37" t="s">
        <v>119</v>
      </c>
      <c r="D85" s="22"/>
      <c r="E85" s="39"/>
      <c r="F85" s="27"/>
      <c r="G85" s="21" t="s">
        <v>21</v>
      </c>
      <c r="H85" s="21" t="s">
        <v>21</v>
      </c>
    </row>
    <row r="86" spans="1:8" s="2" customFormat="1" ht="12.75" customHeight="1">
      <c r="A86" s="4"/>
      <c r="B86" s="17" t="s">
        <v>30</v>
      </c>
      <c r="C86" s="18" t="s">
        <v>120</v>
      </c>
      <c r="D86" s="60"/>
      <c r="E86" s="61"/>
      <c r="F86" s="17"/>
      <c r="G86" s="21">
        <f>SUM(G87,G88)</f>
        <v>0</v>
      </c>
      <c r="H86" s="21">
        <f>SUM(H87,H88)</f>
        <v>0</v>
      </c>
    </row>
    <row r="87" spans="1:8" s="2" customFormat="1" ht="12.75" customHeight="1">
      <c r="A87" s="4"/>
      <c r="B87" s="15" t="s">
        <v>32</v>
      </c>
      <c r="C87" s="22"/>
      <c r="D87" s="23" t="s">
        <v>121</v>
      </c>
      <c r="E87" s="26"/>
      <c r="F87" s="17"/>
      <c r="G87" s="21" t="s">
        <v>21</v>
      </c>
      <c r="H87" s="21" t="s">
        <v>21</v>
      </c>
    </row>
    <row r="88" spans="1:8" s="2" customFormat="1" ht="12.75" customHeight="1">
      <c r="A88" s="4"/>
      <c r="B88" s="15" t="s">
        <v>34</v>
      </c>
      <c r="C88" s="22"/>
      <c r="D88" s="23" t="s">
        <v>122</v>
      </c>
      <c r="E88" s="26"/>
      <c r="F88" s="17"/>
      <c r="G88" s="21" t="s">
        <v>21</v>
      </c>
      <c r="H88" s="21" t="s">
        <v>21</v>
      </c>
    </row>
    <row r="89" spans="1:8" s="2" customFormat="1" ht="12.75" customHeight="1">
      <c r="A89" s="4"/>
      <c r="B89" s="43" t="s">
        <v>50</v>
      </c>
      <c r="C89" s="55" t="s">
        <v>123</v>
      </c>
      <c r="D89" s="55"/>
      <c r="E89" s="48"/>
      <c r="F89" s="17"/>
      <c r="G89" s="21" t="s">
        <v>21</v>
      </c>
      <c r="H89" s="21" t="s">
        <v>21</v>
      </c>
    </row>
    <row r="90" spans="1:8" s="2" customFormat="1" ht="12.75" customHeight="1">
      <c r="A90" s="4"/>
      <c r="B90" s="30" t="s">
        <v>52</v>
      </c>
      <c r="C90" s="31" t="s">
        <v>124</v>
      </c>
      <c r="D90" s="32"/>
      <c r="E90" s="33"/>
      <c r="F90" s="17"/>
      <c r="G90" s="21">
        <f>SUM(G91:G92)</f>
        <v>12450.400000000091</v>
      </c>
      <c r="H90" s="21">
        <f>SUM(H91:H92)</f>
        <v>12247.68</v>
      </c>
    </row>
    <row r="91" spans="1:8" s="2" customFormat="1" ht="12.75" customHeight="1">
      <c r="A91" s="4"/>
      <c r="B91" s="15" t="s">
        <v>125</v>
      </c>
      <c r="C91" s="13"/>
      <c r="D91" s="23" t="s">
        <v>126</v>
      </c>
      <c r="E91" s="81"/>
      <c r="F91" s="27"/>
      <c r="G91" s="21">
        <v>202.72000000009001</v>
      </c>
      <c r="H91" s="21">
        <v>5571.45</v>
      </c>
    </row>
    <row r="92" spans="1:8" s="2" customFormat="1" ht="12.75" customHeight="1">
      <c r="A92" s="4"/>
      <c r="B92" s="15" t="s">
        <v>127</v>
      </c>
      <c r="C92" s="13"/>
      <c r="D92" s="23" t="s">
        <v>128</v>
      </c>
      <c r="E92" s="81"/>
      <c r="F92" s="27"/>
      <c r="G92" s="21">
        <v>12247.68</v>
      </c>
      <c r="H92" s="21">
        <v>6676.23</v>
      </c>
    </row>
    <row r="93" spans="1:8" s="2" customFormat="1" ht="12.75" customHeight="1">
      <c r="A93" s="4"/>
      <c r="B93" s="10" t="s">
        <v>129</v>
      </c>
      <c r="C93" s="78" t="s">
        <v>130</v>
      </c>
      <c r="D93" s="80"/>
      <c r="E93" s="80"/>
      <c r="F93" s="27"/>
      <c r="G93" s="16"/>
      <c r="H93" s="16"/>
    </row>
    <row r="94" spans="1:8" s="2" customFormat="1" ht="25.5" customHeight="1">
      <c r="A94" s="4"/>
      <c r="B94" s="10"/>
      <c r="C94" s="154" t="s">
        <v>131</v>
      </c>
      <c r="D94" s="150"/>
      <c r="E94" s="151"/>
      <c r="F94" s="17"/>
      <c r="G94" s="82">
        <f>SUM(G59,G64,G84,G93)</f>
        <v>508507.90000000008</v>
      </c>
      <c r="H94" s="82">
        <f>SUM(H59,H64,H84,H93)</f>
        <v>412628.37</v>
      </c>
    </row>
    <row r="95" spans="1:8" s="2" customFormat="1">
      <c r="A95" s="4"/>
      <c r="B95" s="83"/>
      <c r="C95" s="84"/>
      <c r="D95" s="84"/>
      <c r="E95" s="84"/>
      <c r="F95" s="84"/>
      <c r="G95" s="3"/>
      <c r="H95" s="3"/>
    </row>
    <row r="96" spans="1:8" s="2" customFormat="1" ht="12.75" customHeight="1">
      <c r="A96" s="4"/>
      <c r="B96" s="155" t="s">
        <v>269</v>
      </c>
      <c r="C96" s="155"/>
      <c r="D96" s="155"/>
      <c r="E96" s="155"/>
      <c r="F96" s="85"/>
      <c r="G96" s="156" t="s">
        <v>132</v>
      </c>
      <c r="H96" s="156"/>
    </row>
    <row r="97" spans="1:8" s="2" customFormat="1" ht="12.75" customHeight="1">
      <c r="A97" s="4"/>
      <c r="B97" s="157" t="s">
        <v>133</v>
      </c>
      <c r="C97" s="157"/>
      <c r="D97" s="157"/>
      <c r="E97" s="157"/>
      <c r="F97" s="3" t="s">
        <v>134</v>
      </c>
      <c r="G97" s="133" t="s">
        <v>135</v>
      </c>
      <c r="H97" s="133"/>
    </row>
    <row r="98" spans="1:8" s="2" customFormat="1">
      <c r="A98" s="4"/>
      <c r="B98" s="6"/>
      <c r="C98" s="6"/>
      <c r="D98" s="6"/>
      <c r="E98" s="6"/>
      <c r="F98" s="6"/>
      <c r="G98" s="6"/>
      <c r="H98" s="6"/>
    </row>
    <row r="99" spans="1:8" s="2" customFormat="1" ht="12.75" customHeight="1">
      <c r="A99" s="4"/>
      <c r="B99" s="158" t="s">
        <v>273</v>
      </c>
      <c r="C99" s="158"/>
      <c r="D99" s="158"/>
      <c r="E99" s="158"/>
      <c r="F99" s="86"/>
      <c r="G99" s="159" t="s">
        <v>270</v>
      </c>
      <c r="H99" s="160"/>
    </row>
    <row r="100" spans="1:8" s="2" customFormat="1" ht="12.75" customHeight="1">
      <c r="A100" s="4"/>
      <c r="B100" s="152" t="s">
        <v>136</v>
      </c>
      <c r="C100" s="152"/>
      <c r="D100" s="152"/>
      <c r="E100" s="152"/>
      <c r="F100" s="64" t="s">
        <v>134</v>
      </c>
      <c r="G100" s="153" t="s">
        <v>135</v>
      </c>
      <c r="H100" s="153"/>
    </row>
    <row r="101" spans="1:8" s="2" customFormat="1">
      <c r="A101" s="4"/>
      <c r="F101" s="3"/>
    </row>
    <row r="102" spans="1:8" s="2" customFormat="1">
      <c r="A102" s="4"/>
      <c r="F102" s="3"/>
    </row>
    <row r="103" spans="1:8" s="2" customFormat="1">
      <c r="A103" s="4"/>
      <c r="F103" s="3"/>
    </row>
    <row r="104" spans="1:8" s="2" customFormat="1">
      <c r="A104" s="4"/>
      <c r="F104" s="3"/>
    </row>
    <row r="105" spans="1:8" s="2" customFormat="1">
      <c r="A105" s="4"/>
      <c r="F105" s="3"/>
    </row>
    <row r="106" spans="1:8" s="2" customFormat="1">
      <c r="A106" s="4"/>
      <c r="F106" s="3"/>
    </row>
    <row r="107" spans="1:8" s="2" customFormat="1">
      <c r="A107" s="4"/>
      <c r="F107" s="3"/>
    </row>
    <row r="108" spans="1:8" s="2" customFormat="1">
      <c r="A108" s="4"/>
      <c r="F108" s="3"/>
    </row>
    <row r="109" spans="1:8" s="2" customFormat="1">
      <c r="A109" s="4"/>
      <c r="F109" s="3"/>
    </row>
    <row r="110" spans="1:8" s="2" customFormat="1">
      <c r="A110" s="4"/>
      <c r="F110" s="3"/>
    </row>
    <row r="111" spans="1:8" s="2" customFormat="1">
      <c r="A111" s="4"/>
      <c r="F111" s="3"/>
    </row>
    <row r="112" spans="1:8" s="2" customFormat="1">
      <c r="A112" s="4"/>
      <c r="F112" s="3"/>
    </row>
    <row r="113" spans="1:6" s="2" customFormat="1">
      <c r="A113" s="4"/>
      <c r="F113" s="3"/>
    </row>
    <row r="114" spans="1:6" s="2" customFormat="1">
      <c r="A114" s="4"/>
      <c r="F114" s="3"/>
    </row>
    <row r="115" spans="1:6" s="2" customFormat="1">
      <c r="A115" s="4"/>
      <c r="F115" s="3"/>
    </row>
    <row r="116" spans="1:6" s="2" customFormat="1">
      <c r="A116" s="4"/>
      <c r="F116" s="3"/>
    </row>
    <row r="117" spans="1:6" s="2" customFormat="1">
      <c r="A117" s="4"/>
      <c r="F117" s="3"/>
    </row>
    <row r="118" spans="1:6" s="2" customFormat="1">
      <c r="A118" s="4"/>
      <c r="F118" s="3"/>
    </row>
    <row r="119" spans="1:6" s="2" customFormat="1">
      <c r="A119" s="87"/>
      <c r="F119" s="3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C62:E62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9:J9"/>
    <mergeCell ref="B8:H8"/>
    <mergeCell ref="B1:H1"/>
    <mergeCell ref="F2:H2"/>
    <mergeCell ref="F3:H3"/>
    <mergeCell ref="B5:H6"/>
    <mergeCell ref="B7:H7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ADF6-CC4B-408C-8390-2A67B7AB36D5}">
  <sheetPr>
    <pageSetUpPr fitToPage="1"/>
  </sheetPr>
  <dimension ref="B1:L64"/>
  <sheetViews>
    <sheetView tabSelected="1" topLeftCell="A18" workbookViewId="0">
      <selection activeCell="T20" sqref="T20"/>
    </sheetView>
  </sheetViews>
  <sheetFormatPr defaultRowHeight="12.75"/>
  <cols>
    <col min="1" max="1" width="3.140625" style="89" customWidth="1"/>
    <col min="2" max="2" width="8" style="89" customWidth="1"/>
    <col min="3" max="3" width="1.5703125" style="89" hidden="1" customWidth="1"/>
    <col min="4" max="4" width="30.140625" style="89" customWidth="1"/>
    <col min="5" max="5" width="18.28515625" style="89" customWidth="1"/>
    <col min="6" max="6" width="9.140625" style="89" hidden="1" customWidth="1"/>
    <col min="7" max="7" width="11.7109375" style="89" customWidth="1"/>
    <col min="8" max="8" width="13.140625" style="89" customWidth="1"/>
    <col min="9" max="9" width="14.7109375" style="89" customWidth="1"/>
    <col min="10" max="10" width="15.85546875" style="89" customWidth="1"/>
    <col min="11" max="16384" width="9.140625" style="89"/>
  </cols>
  <sheetData>
    <row r="1" spans="2:12" ht="2.25" customHeight="1">
      <c r="B1" s="196" t="s">
        <v>0</v>
      </c>
      <c r="C1" s="196"/>
      <c r="D1" s="196"/>
      <c r="E1" s="196"/>
      <c r="F1" s="196"/>
      <c r="G1" s="196"/>
      <c r="H1" s="196"/>
      <c r="I1" s="196"/>
      <c r="J1" s="196"/>
    </row>
    <row r="2" spans="2:12" ht="15.75" customHeight="1">
      <c r="E2" s="90"/>
      <c r="H2" s="91" t="s">
        <v>137</v>
      </c>
      <c r="I2" s="92"/>
      <c r="J2" s="92"/>
    </row>
    <row r="3" spans="2:12" ht="15" customHeight="1">
      <c r="H3" s="91" t="s">
        <v>2</v>
      </c>
      <c r="I3" s="92"/>
      <c r="J3" s="92"/>
    </row>
    <row r="4" spans="2:12" ht="4.5" hidden="1" customHeight="1"/>
    <row r="5" spans="2:12" ht="15.75" customHeight="1">
      <c r="B5" s="197" t="s">
        <v>138</v>
      </c>
      <c r="C5" s="197"/>
      <c r="D5" s="197"/>
      <c r="E5" s="197"/>
      <c r="F5" s="197"/>
      <c r="G5" s="197"/>
      <c r="H5" s="197"/>
      <c r="I5" s="197"/>
      <c r="J5" s="197"/>
    </row>
    <row r="6" spans="2:12" ht="15.75" customHeight="1">
      <c r="B6" s="198" t="s">
        <v>139</v>
      </c>
      <c r="C6" s="198"/>
      <c r="D6" s="198"/>
      <c r="E6" s="198"/>
      <c r="F6" s="198"/>
      <c r="G6" s="198"/>
      <c r="H6" s="198"/>
      <c r="I6" s="198"/>
      <c r="J6" s="198"/>
    </row>
    <row r="7" spans="2:12" ht="12" customHeight="1">
      <c r="B7" s="199" t="s">
        <v>4</v>
      </c>
      <c r="C7" s="199"/>
      <c r="D7" s="199"/>
      <c r="E7" s="199"/>
      <c r="F7" s="199"/>
      <c r="G7" s="199"/>
      <c r="H7" s="199"/>
      <c r="I7" s="199"/>
      <c r="J7" s="199"/>
    </row>
    <row r="8" spans="2:12" ht="15" customHeight="1">
      <c r="B8" s="200" t="s">
        <v>140</v>
      </c>
      <c r="C8" s="200"/>
      <c r="D8" s="200"/>
      <c r="E8" s="200"/>
      <c r="F8" s="200"/>
      <c r="G8" s="200"/>
      <c r="H8" s="200"/>
      <c r="I8" s="200"/>
      <c r="J8" s="200"/>
    </row>
    <row r="9" spans="2:12" ht="15" customHeight="1">
      <c r="B9" s="132" t="s">
        <v>274</v>
      </c>
      <c r="C9" s="132"/>
      <c r="D9" s="132"/>
      <c r="E9" s="132"/>
      <c r="F9" s="132"/>
      <c r="G9" s="132"/>
      <c r="H9" s="132"/>
      <c r="I9" s="132"/>
      <c r="J9" s="132"/>
    </row>
    <row r="10" spans="2:12" ht="15" customHeight="1">
      <c r="B10" s="188" t="s">
        <v>141</v>
      </c>
      <c r="C10" s="188"/>
      <c r="D10" s="188"/>
      <c r="E10" s="188"/>
      <c r="F10" s="188"/>
      <c r="G10" s="188"/>
      <c r="H10" s="188"/>
      <c r="I10" s="188"/>
      <c r="J10" s="188"/>
    </row>
    <row r="11" spans="2:12" ht="13.5" customHeight="1">
      <c r="B11" s="188" t="s">
        <v>142</v>
      </c>
      <c r="C11" s="188"/>
      <c r="D11" s="188"/>
      <c r="E11" s="188"/>
      <c r="F11" s="188"/>
      <c r="G11" s="188"/>
      <c r="H11" s="188"/>
      <c r="I11" s="188"/>
      <c r="J11" s="188"/>
    </row>
    <row r="12" spans="2:12" ht="12" hidden="1" customHeight="1">
      <c r="B12" s="189"/>
      <c r="C12" s="189"/>
      <c r="D12" s="189"/>
      <c r="E12" s="189"/>
      <c r="F12" s="189"/>
      <c r="G12" s="189"/>
      <c r="H12" s="189"/>
      <c r="I12" s="189"/>
      <c r="J12" s="189"/>
    </row>
    <row r="13" spans="2:12" ht="14.25" customHeight="1">
      <c r="B13" s="190" t="s">
        <v>143</v>
      </c>
      <c r="C13" s="190"/>
      <c r="D13" s="190"/>
      <c r="E13" s="190"/>
      <c r="F13" s="190"/>
      <c r="G13" s="190"/>
      <c r="H13" s="190"/>
      <c r="I13" s="190"/>
      <c r="J13" s="190"/>
      <c r="L13" s="211"/>
    </row>
    <row r="14" spans="2:12" ht="9.75" hidden="1" customHeight="1">
      <c r="B14" s="188"/>
      <c r="C14" s="188"/>
      <c r="D14" s="188"/>
      <c r="E14" s="188"/>
      <c r="F14" s="188"/>
      <c r="G14" s="188"/>
      <c r="H14" s="188"/>
      <c r="I14" s="188"/>
      <c r="J14" s="188"/>
    </row>
    <row r="15" spans="2:12" ht="15" customHeight="1">
      <c r="B15" s="190" t="s">
        <v>8</v>
      </c>
      <c r="C15" s="190"/>
      <c r="D15" s="190"/>
      <c r="E15" s="190"/>
      <c r="F15" s="190"/>
      <c r="G15" s="190"/>
      <c r="H15" s="190"/>
      <c r="I15" s="190"/>
      <c r="J15" s="190"/>
    </row>
    <row r="16" spans="2:12" ht="9.75" hidden="1" customHeight="1">
      <c r="B16" s="93"/>
      <c r="C16" s="94"/>
      <c r="D16" s="94"/>
      <c r="E16" s="94"/>
      <c r="F16" s="94"/>
      <c r="G16" s="94"/>
      <c r="H16" s="94"/>
      <c r="I16" s="94"/>
      <c r="J16" s="94"/>
    </row>
    <row r="17" spans="2:10" ht="15" customHeight="1">
      <c r="B17" s="191" t="s">
        <v>276</v>
      </c>
      <c r="C17" s="191"/>
      <c r="D17" s="191"/>
      <c r="E17" s="191"/>
      <c r="F17" s="191"/>
      <c r="G17" s="191"/>
      <c r="H17" s="191"/>
      <c r="I17" s="191"/>
      <c r="J17" s="191"/>
    </row>
    <row r="18" spans="2:10" ht="15" customHeight="1">
      <c r="B18" s="188" t="s">
        <v>9</v>
      </c>
      <c r="C18" s="188"/>
      <c r="D18" s="188"/>
      <c r="E18" s="188"/>
      <c r="F18" s="188"/>
      <c r="G18" s="188"/>
      <c r="H18" s="188"/>
      <c r="I18" s="188"/>
      <c r="J18" s="188"/>
    </row>
    <row r="19" spans="2:10" s="94" customFormat="1" ht="15" customHeight="1">
      <c r="B19" s="192" t="s">
        <v>279</v>
      </c>
      <c r="C19" s="192"/>
      <c r="D19" s="192"/>
      <c r="E19" s="192"/>
      <c r="F19" s="192"/>
      <c r="G19" s="192"/>
      <c r="H19" s="192"/>
      <c r="I19" s="192"/>
      <c r="J19" s="192"/>
    </row>
    <row r="20" spans="2:10" s="96" customFormat="1" ht="50.1" customHeight="1">
      <c r="B20" s="193" t="s">
        <v>10</v>
      </c>
      <c r="C20" s="194"/>
      <c r="D20" s="193" t="s">
        <v>11</v>
      </c>
      <c r="E20" s="195"/>
      <c r="F20" s="195"/>
      <c r="G20" s="194"/>
      <c r="H20" s="95" t="s">
        <v>144</v>
      </c>
      <c r="I20" s="95" t="s">
        <v>145</v>
      </c>
      <c r="J20" s="95" t="s">
        <v>146</v>
      </c>
    </row>
    <row r="21" spans="2:10" ht="15.75" customHeight="1">
      <c r="B21" s="97" t="s">
        <v>15</v>
      </c>
      <c r="C21" s="98" t="s">
        <v>147</v>
      </c>
      <c r="D21" s="179" t="s">
        <v>147</v>
      </c>
      <c r="E21" s="180"/>
      <c r="F21" s="180"/>
      <c r="G21" s="181"/>
      <c r="H21" s="99"/>
      <c r="I21" s="100">
        <f>SUM(I22,I27,I28)</f>
        <v>348402.28</v>
      </c>
      <c r="J21" s="100">
        <f>SUM(J22,J27,J28)</f>
        <v>309340.46000000002</v>
      </c>
    </row>
    <row r="22" spans="2:10" ht="15.75" customHeight="1">
      <c r="B22" s="101" t="s">
        <v>17</v>
      </c>
      <c r="C22" s="102" t="s">
        <v>148</v>
      </c>
      <c r="D22" s="185" t="s">
        <v>148</v>
      </c>
      <c r="E22" s="186"/>
      <c r="F22" s="186"/>
      <c r="G22" s="187"/>
      <c r="H22" s="103"/>
      <c r="I22" s="104">
        <f>SUM(I23:I26)</f>
        <v>325611.26</v>
      </c>
      <c r="J22" s="104">
        <f>SUM(J23:J26)</f>
        <v>287941.98000000004</v>
      </c>
    </row>
    <row r="23" spans="2:10" ht="15.75" customHeight="1">
      <c r="B23" s="101" t="s">
        <v>149</v>
      </c>
      <c r="C23" s="102" t="s">
        <v>85</v>
      </c>
      <c r="D23" s="185" t="s">
        <v>85</v>
      </c>
      <c r="E23" s="186"/>
      <c r="F23" s="186"/>
      <c r="G23" s="187"/>
      <c r="H23" s="103"/>
      <c r="I23" s="105">
        <v>117713.48</v>
      </c>
      <c r="J23" s="105">
        <v>102602.99</v>
      </c>
    </row>
    <row r="24" spans="2:10" ht="15.75" customHeight="1">
      <c r="B24" s="101" t="s">
        <v>150</v>
      </c>
      <c r="C24" s="106" t="s">
        <v>151</v>
      </c>
      <c r="D24" s="182" t="s">
        <v>151</v>
      </c>
      <c r="E24" s="183"/>
      <c r="F24" s="183"/>
      <c r="G24" s="184"/>
      <c r="H24" s="103"/>
      <c r="I24" s="105">
        <v>206287.29</v>
      </c>
      <c r="J24" s="105">
        <v>183519.85</v>
      </c>
    </row>
    <row r="25" spans="2:10" ht="15.75" customHeight="1">
      <c r="B25" s="101" t="s">
        <v>152</v>
      </c>
      <c r="C25" s="102" t="s">
        <v>153</v>
      </c>
      <c r="D25" s="182" t="s">
        <v>153</v>
      </c>
      <c r="E25" s="183"/>
      <c r="F25" s="183"/>
      <c r="G25" s="184"/>
      <c r="H25" s="103"/>
      <c r="I25" s="105">
        <v>0</v>
      </c>
      <c r="J25" s="105">
        <v>0</v>
      </c>
    </row>
    <row r="26" spans="2:10" ht="15.75" customHeight="1">
      <c r="B26" s="101" t="s">
        <v>154</v>
      </c>
      <c r="C26" s="106" t="s">
        <v>155</v>
      </c>
      <c r="D26" s="182" t="s">
        <v>155</v>
      </c>
      <c r="E26" s="183"/>
      <c r="F26" s="183"/>
      <c r="G26" s="184"/>
      <c r="H26" s="103"/>
      <c r="I26" s="105">
        <v>1610.49</v>
      </c>
      <c r="J26" s="105">
        <v>1819.14</v>
      </c>
    </row>
    <row r="27" spans="2:10" ht="15.75" customHeight="1">
      <c r="B27" s="101" t="s">
        <v>30</v>
      </c>
      <c r="C27" s="102" t="s">
        <v>156</v>
      </c>
      <c r="D27" s="182" t="s">
        <v>156</v>
      </c>
      <c r="E27" s="183"/>
      <c r="F27" s="183"/>
      <c r="G27" s="184"/>
      <c r="H27" s="103"/>
      <c r="I27" s="104"/>
      <c r="J27" s="107"/>
    </row>
    <row r="28" spans="2:10" ht="15.75" customHeight="1">
      <c r="B28" s="101" t="s">
        <v>50</v>
      </c>
      <c r="C28" s="102" t="s">
        <v>157</v>
      </c>
      <c r="D28" s="182" t="s">
        <v>157</v>
      </c>
      <c r="E28" s="183"/>
      <c r="F28" s="183"/>
      <c r="G28" s="184"/>
      <c r="H28" s="103" t="s">
        <v>271</v>
      </c>
      <c r="I28" s="104">
        <f>SUM(I29)+SUM(I30)</f>
        <v>22791.02</v>
      </c>
      <c r="J28" s="104">
        <f>SUM(J29)+SUM(J30)</f>
        <v>21398.48</v>
      </c>
    </row>
    <row r="29" spans="2:10" ht="15.75" customHeight="1">
      <c r="B29" s="101" t="s">
        <v>158</v>
      </c>
      <c r="C29" s="106" t="s">
        <v>159</v>
      </c>
      <c r="D29" s="182" t="s">
        <v>159</v>
      </c>
      <c r="E29" s="183"/>
      <c r="F29" s="183"/>
      <c r="G29" s="184"/>
      <c r="H29" s="103"/>
      <c r="I29" s="105">
        <v>22791.02</v>
      </c>
      <c r="J29" s="105">
        <v>21398.48</v>
      </c>
    </row>
    <row r="30" spans="2:10" ht="15.75" customHeight="1">
      <c r="B30" s="101" t="s">
        <v>160</v>
      </c>
      <c r="C30" s="106" t="s">
        <v>161</v>
      </c>
      <c r="D30" s="182" t="s">
        <v>161</v>
      </c>
      <c r="E30" s="183"/>
      <c r="F30" s="183"/>
      <c r="G30" s="184"/>
      <c r="H30" s="103"/>
      <c r="I30" s="105" t="s">
        <v>21</v>
      </c>
      <c r="J30" s="105" t="s">
        <v>21</v>
      </c>
    </row>
    <row r="31" spans="2:10" ht="15.75" customHeight="1">
      <c r="B31" s="97" t="s">
        <v>56</v>
      </c>
      <c r="C31" s="98" t="s">
        <v>162</v>
      </c>
      <c r="D31" s="179" t="s">
        <v>162</v>
      </c>
      <c r="E31" s="180"/>
      <c r="F31" s="180"/>
      <c r="G31" s="181"/>
      <c r="H31" s="99"/>
      <c r="I31" s="100">
        <f>SUM(I32:I45)</f>
        <v>348290.80999999994</v>
      </c>
      <c r="J31" s="100">
        <f>SUM(J32:J45)</f>
        <v>306734.60000000003</v>
      </c>
    </row>
    <row r="32" spans="2:10" ht="15.75" customHeight="1">
      <c r="B32" s="101" t="s">
        <v>17</v>
      </c>
      <c r="C32" s="102" t="s">
        <v>163</v>
      </c>
      <c r="D32" s="182" t="s">
        <v>164</v>
      </c>
      <c r="E32" s="183"/>
      <c r="F32" s="183"/>
      <c r="G32" s="184"/>
      <c r="H32" s="103" t="s">
        <v>272</v>
      </c>
      <c r="I32" s="105">
        <v>287021.77</v>
      </c>
      <c r="J32" s="105">
        <v>250077.22</v>
      </c>
    </row>
    <row r="33" spans="2:10" ht="15.75" customHeight="1">
      <c r="B33" s="101" t="s">
        <v>30</v>
      </c>
      <c r="C33" s="102" t="s">
        <v>165</v>
      </c>
      <c r="D33" s="182" t="s">
        <v>166</v>
      </c>
      <c r="E33" s="183"/>
      <c r="F33" s="183"/>
      <c r="G33" s="184"/>
      <c r="H33" s="103"/>
      <c r="I33" s="105">
        <v>5990.29</v>
      </c>
      <c r="J33" s="105">
        <v>5071.45</v>
      </c>
    </row>
    <row r="34" spans="2:10" ht="15.75" customHeight="1">
      <c r="B34" s="101" t="s">
        <v>50</v>
      </c>
      <c r="C34" s="102" t="s">
        <v>167</v>
      </c>
      <c r="D34" s="182" t="s">
        <v>168</v>
      </c>
      <c r="E34" s="183"/>
      <c r="F34" s="183"/>
      <c r="G34" s="184"/>
      <c r="H34" s="103"/>
      <c r="I34" s="105">
        <v>16878.919999999998</v>
      </c>
      <c r="J34" s="105">
        <v>9090.65</v>
      </c>
    </row>
    <row r="35" spans="2:10" ht="15.75" customHeight="1">
      <c r="B35" s="101" t="s">
        <v>52</v>
      </c>
      <c r="C35" s="102" t="s">
        <v>169</v>
      </c>
      <c r="D35" s="185" t="s">
        <v>170</v>
      </c>
      <c r="E35" s="186"/>
      <c r="F35" s="186"/>
      <c r="G35" s="187"/>
      <c r="H35" s="103"/>
      <c r="I35" s="105">
        <v>23.22</v>
      </c>
      <c r="J35" s="105">
        <v>0</v>
      </c>
    </row>
    <row r="36" spans="2:10" ht="15.75" customHeight="1">
      <c r="B36" s="101" t="s">
        <v>54</v>
      </c>
      <c r="C36" s="102" t="s">
        <v>171</v>
      </c>
      <c r="D36" s="185" t="s">
        <v>172</v>
      </c>
      <c r="E36" s="186"/>
      <c r="F36" s="186"/>
      <c r="G36" s="187"/>
      <c r="H36" s="103"/>
      <c r="I36" s="105" t="s">
        <v>21</v>
      </c>
      <c r="J36" s="105" t="s">
        <v>21</v>
      </c>
    </row>
    <row r="37" spans="2:10" ht="15.75" customHeight="1">
      <c r="B37" s="101" t="s">
        <v>173</v>
      </c>
      <c r="C37" s="102" t="s">
        <v>174</v>
      </c>
      <c r="D37" s="185" t="s">
        <v>175</v>
      </c>
      <c r="E37" s="186"/>
      <c r="F37" s="186"/>
      <c r="G37" s="187"/>
      <c r="H37" s="103"/>
      <c r="I37" s="105">
        <v>1148.72</v>
      </c>
      <c r="J37" s="105">
        <v>519.28</v>
      </c>
    </row>
    <row r="38" spans="2:10" ht="15.75" customHeight="1">
      <c r="B38" s="101" t="s">
        <v>176</v>
      </c>
      <c r="C38" s="102" t="s">
        <v>177</v>
      </c>
      <c r="D38" s="185" t="s">
        <v>178</v>
      </c>
      <c r="E38" s="186"/>
      <c r="F38" s="186"/>
      <c r="G38" s="187"/>
      <c r="H38" s="103"/>
      <c r="I38" s="105">
        <v>226.11</v>
      </c>
      <c r="J38" s="105">
        <v>188.43</v>
      </c>
    </row>
    <row r="39" spans="2:10" ht="15.75" customHeight="1">
      <c r="B39" s="101" t="s">
        <v>179</v>
      </c>
      <c r="C39" s="102" t="s">
        <v>180</v>
      </c>
      <c r="D39" s="182" t="s">
        <v>180</v>
      </c>
      <c r="E39" s="183"/>
      <c r="F39" s="183"/>
      <c r="G39" s="184"/>
      <c r="H39" s="103"/>
      <c r="I39" s="105" t="s">
        <v>21</v>
      </c>
      <c r="J39" s="105" t="s">
        <v>21</v>
      </c>
    </row>
    <row r="40" spans="2:10" ht="15.75" customHeight="1">
      <c r="B40" s="101" t="s">
        <v>181</v>
      </c>
      <c r="C40" s="102" t="s">
        <v>182</v>
      </c>
      <c r="D40" s="185" t="s">
        <v>182</v>
      </c>
      <c r="E40" s="186"/>
      <c r="F40" s="186"/>
      <c r="G40" s="187"/>
      <c r="H40" s="103"/>
      <c r="I40" s="105">
        <v>35373.769999999997</v>
      </c>
      <c r="J40" s="105">
        <v>39256.61</v>
      </c>
    </row>
    <row r="41" spans="2:10" ht="15.75" customHeight="1">
      <c r="B41" s="101" t="s">
        <v>183</v>
      </c>
      <c r="C41" s="102" t="s">
        <v>184</v>
      </c>
      <c r="D41" s="182" t="s">
        <v>185</v>
      </c>
      <c r="E41" s="183"/>
      <c r="F41" s="183"/>
      <c r="G41" s="184"/>
      <c r="H41" s="103"/>
      <c r="I41" s="105" t="s">
        <v>21</v>
      </c>
      <c r="J41" s="105" t="s">
        <v>21</v>
      </c>
    </row>
    <row r="42" spans="2:10" ht="15.75" customHeight="1">
      <c r="B42" s="101" t="s">
        <v>186</v>
      </c>
      <c r="C42" s="102" t="s">
        <v>187</v>
      </c>
      <c r="D42" s="182" t="s">
        <v>188</v>
      </c>
      <c r="E42" s="183"/>
      <c r="F42" s="183"/>
      <c r="G42" s="184"/>
      <c r="H42" s="103"/>
      <c r="I42" s="105" t="s">
        <v>21</v>
      </c>
      <c r="J42" s="105" t="s">
        <v>21</v>
      </c>
    </row>
    <row r="43" spans="2:10" ht="15.75" customHeight="1">
      <c r="B43" s="101" t="s">
        <v>189</v>
      </c>
      <c r="C43" s="102" t="s">
        <v>190</v>
      </c>
      <c r="D43" s="182" t="s">
        <v>191</v>
      </c>
      <c r="E43" s="183"/>
      <c r="F43" s="183"/>
      <c r="G43" s="184"/>
      <c r="H43" s="103"/>
      <c r="I43" s="105" t="s">
        <v>21</v>
      </c>
      <c r="J43" s="105" t="s">
        <v>21</v>
      </c>
    </row>
    <row r="44" spans="2:10" ht="15.75" customHeight="1">
      <c r="B44" s="101" t="s">
        <v>192</v>
      </c>
      <c r="C44" s="102" t="s">
        <v>193</v>
      </c>
      <c r="D44" s="182" t="s">
        <v>194</v>
      </c>
      <c r="E44" s="183"/>
      <c r="F44" s="183"/>
      <c r="G44" s="184"/>
      <c r="H44" s="103"/>
      <c r="I44" s="105">
        <v>1628.01</v>
      </c>
      <c r="J44" s="105">
        <v>2530.96</v>
      </c>
    </row>
    <row r="45" spans="2:10" ht="15.75" customHeight="1">
      <c r="B45" s="101" t="s">
        <v>195</v>
      </c>
      <c r="C45" s="102" t="s">
        <v>196</v>
      </c>
      <c r="D45" s="163" t="s">
        <v>197</v>
      </c>
      <c r="E45" s="164"/>
      <c r="F45" s="164"/>
      <c r="G45" s="165"/>
      <c r="H45" s="103"/>
      <c r="I45" s="105">
        <v>0</v>
      </c>
      <c r="J45" s="105">
        <v>0</v>
      </c>
    </row>
    <row r="46" spans="2:10" ht="15.75" customHeight="1">
      <c r="B46" s="98" t="s">
        <v>58</v>
      </c>
      <c r="C46" s="108" t="s">
        <v>198</v>
      </c>
      <c r="D46" s="170" t="s">
        <v>198</v>
      </c>
      <c r="E46" s="171"/>
      <c r="F46" s="171"/>
      <c r="G46" s="172"/>
      <c r="H46" s="99"/>
      <c r="I46" s="100">
        <f>I21-I31</f>
        <v>111.47000000008848</v>
      </c>
      <c r="J46" s="100">
        <f>J21-J31</f>
        <v>2605.859999999986</v>
      </c>
    </row>
    <row r="47" spans="2:10" ht="15.75" customHeight="1">
      <c r="B47" s="98" t="s">
        <v>83</v>
      </c>
      <c r="C47" s="98" t="s">
        <v>199</v>
      </c>
      <c r="D47" s="173" t="s">
        <v>199</v>
      </c>
      <c r="E47" s="174"/>
      <c r="F47" s="174"/>
      <c r="G47" s="175"/>
      <c r="H47" s="109"/>
      <c r="I47" s="100">
        <f>IF(TYPE(I48)=1,I48,0)+IF(TYPE(I49)=1,I49,0)-IF(TYPE(I50)=1,I50,0)</f>
        <v>91.25</v>
      </c>
      <c r="J47" s="100">
        <f>IF(TYPE(J48)=1,J48,0)+IF(TYPE(J49)=1,J49,0)-IF(TYPE(J50)=1,J50,0)</f>
        <v>0</v>
      </c>
    </row>
    <row r="48" spans="2:10" ht="15.75" customHeight="1">
      <c r="B48" s="106" t="s">
        <v>200</v>
      </c>
      <c r="C48" s="102" t="s">
        <v>201</v>
      </c>
      <c r="D48" s="163" t="s">
        <v>202</v>
      </c>
      <c r="E48" s="164"/>
      <c r="F48" s="164"/>
      <c r="G48" s="165"/>
      <c r="H48" s="110"/>
      <c r="I48" s="104">
        <v>91.25</v>
      </c>
      <c r="J48" s="105"/>
    </row>
    <row r="49" spans="2:10" ht="15.75" customHeight="1">
      <c r="B49" s="106" t="s">
        <v>30</v>
      </c>
      <c r="C49" s="102" t="s">
        <v>203</v>
      </c>
      <c r="D49" s="163" t="s">
        <v>203</v>
      </c>
      <c r="E49" s="164"/>
      <c r="F49" s="164"/>
      <c r="G49" s="165"/>
      <c r="H49" s="110"/>
      <c r="I49" s="105"/>
      <c r="J49" s="105"/>
    </row>
    <row r="50" spans="2:10" ht="15.75" customHeight="1">
      <c r="B50" s="106" t="s">
        <v>204</v>
      </c>
      <c r="C50" s="102" t="s">
        <v>205</v>
      </c>
      <c r="D50" s="163" t="s">
        <v>206</v>
      </c>
      <c r="E50" s="164"/>
      <c r="F50" s="164"/>
      <c r="G50" s="165"/>
      <c r="H50" s="110"/>
      <c r="I50" s="105" t="s">
        <v>21</v>
      </c>
      <c r="J50" s="105" t="s">
        <v>21</v>
      </c>
    </row>
    <row r="51" spans="2:10" ht="15.75" customHeight="1">
      <c r="B51" s="98" t="s">
        <v>90</v>
      </c>
      <c r="C51" s="108" t="s">
        <v>207</v>
      </c>
      <c r="D51" s="170" t="s">
        <v>207</v>
      </c>
      <c r="E51" s="171"/>
      <c r="F51" s="171"/>
      <c r="G51" s="172"/>
      <c r="H51" s="109"/>
      <c r="I51" s="105" t="s">
        <v>21</v>
      </c>
      <c r="J51" s="105" t="s">
        <v>21</v>
      </c>
    </row>
    <row r="52" spans="2:10" ht="30" customHeight="1">
      <c r="B52" s="98" t="s">
        <v>117</v>
      </c>
      <c r="C52" s="108" t="s">
        <v>208</v>
      </c>
      <c r="D52" s="176" t="s">
        <v>208</v>
      </c>
      <c r="E52" s="177"/>
      <c r="F52" s="177"/>
      <c r="G52" s="178"/>
      <c r="H52" s="109"/>
      <c r="I52" s="105" t="s">
        <v>21</v>
      </c>
      <c r="J52" s="105" t="s">
        <v>21</v>
      </c>
    </row>
    <row r="53" spans="2:10" ht="15.75" customHeight="1">
      <c r="B53" s="98" t="s">
        <v>129</v>
      </c>
      <c r="C53" s="108" t="s">
        <v>209</v>
      </c>
      <c r="D53" s="170" t="s">
        <v>209</v>
      </c>
      <c r="E53" s="171"/>
      <c r="F53" s="171"/>
      <c r="G53" s="172"/>
      <c r="H53" s="109"/>
      <c r="I53" s="105" t="s">
        <v>21</v>
      </c>
      <c r="J53" s="105" t="s">
        <v>21</v>
      </c>
    </row>
    <row r="54" spans="2:10" ht="30" customHeight="1">
      <c r="B54" s="98" t="s">
        <v>210</v>
      </c>
      <c r="C54" s="98" t="s">
        <v>211</v>
      </c>
      <c r="D54" s="179" t="s">
        <v>211</v>
      </c>
      <c r="E54" s="180"/>
      <c r="F54" s="180"/>
      <c r="G54" s="181"/>
      <c r="H54" s="109"/>
      <c r="I54" s="100">
        <f>SUM(I46,I47,I51,I52,I53)</f>
        <v>202.72000000008848</v>
      </c>
      <c r="J54" s="100">
        <f>SUM(J46,J47,J51,J52,J53)</f>
        <v>2605.859999999986</v>
      </c>
    </row>
    <row r="55" spans="2:10" ht="15.75" customHeight="1">
      <c r="B55" s="98" t="s">
        <v>17</v>
      </c>
      <c r="C55" s="98" t="s">
        <v>212</v>
      </c>
      <c r="D55" s="173" t="s">
        <v>212</v>
      </c>
      <c r="E55" s="174"/>
      <c r="F55" s="174"/>
      <c r="G55" s="175"/>
      <c r="H55" s="109"/>
      <c r="I55" s="105" t="s">
        <v>21</v>
      </c>
      <c r="J55" s="105" t="s">
        <v>21</v>
      </c>
    </row>
    <row r="56" spans="2:10" ht="15.75" customHeight="1">
      <c r="B56" s="98" t="s">
        <v>213</v>
      </c>
      <c r="C56" s="108" t="s">
        <v>214</v>
      </c>
      <c r="D56" s="170" t="s">
        <v>214</v>
      </c>
      <c r="E56" s="171"/>
      <c r="F56" s="171"/>
      <c r="G56" s="172"/>
      <c r="H56" s="109"/>
      <c r="I56" s="100">
        <f>SUM(I54,I55)</f>
        <v>202.72000000008848</v>
      </c>
      <c r="J56" s="100">
        <f>SUM(J54,J55)</f>
        <v>2605.859999999986</v>
      </c>
    </row>
    <row r="57" spans="2:10" ht="15.75" customHeight="1">
      <c r="B57" s="106" t="s">
        <v>17</v>
      </c>
      <c r="C57" s="102" t="s">
        <v>215</v>
      </c>
      <c r="D57" s="163" t="s">
        <v>215</v>
      </c>
      <c r="E57" s="164"/>
      <c r="F57" s="164"/>
      <c r="G57" s="165"/>
      <c r="H57" s="110"/>
      <c r="I57" s="104"/>
      <c r="J57" s="104"/>
    </row>
    <row r="58" spans="2:10" ht="15.75" customHeight="1">
      <c r="B58" s="106" t="s">
        <v>30</v>
      </c>
      <c r="C58" s="102" t="s">
        <v>216</v>
      </c>
      <c r="D58" s="163" t="s">
        <v>216</v>
      </c>
      <c r="E58" s="164"/>
      <c r="F58" s="164"/>
      <c r="G58" s="165"/>
      <c r="H58" s="110"/>
      <c r="I58" s="104"/>
      <c r="J58" s="104"/>
    </row>
    <row r="59" spans="2:10" ht="3" customHeight="1">
      <c r="B59" s="111"/>
      <c r="C59" s="111"/>
      <c r="D59" s="111"/>
      <c r="E59" s="111"/>
    </row>
    <row r="60" spans="2:10" ht="15.75" customHeight="1">
      <c r="B60" s="166" t="s">
        <v>269</v>
      </c>
      <c r="C60" s="166"/>
      <c r="D60" s="166"/>
      <c r="E60" s="166"/>
      <c r="F60" s="166"/>
      <c r="G60" s="166"/>
      <c r="H60" s="112"/>
      <c r="I60" s="167" t="s">
        <v>132</v>
      </c>
      <c r="J60" s="167"/>
    </row>
    <row r="61" spans="2:10" s="94" customFormat="1" ht="18.75" customHeight="1">
      <c r="B61" s="161" t="s">
        <v>217</v>
      </c>
      <c r="C61" s="161"/>
      <c r="D61" s="161"/>
      <c r="E61" s="161"/>
      <c r="F61" s="161"/>
      <c r="G61" s="161"/>
      <c r="H61" s="113" t="s">
        <v>134</v>
      </c>
      <c r="I61" s="162" t="s">
        <v>135</v>
      </c>
      <c r="J61" s="162"/>
    </row>
    <row r="62" spans="2:10" s="94" customFormat="1" ht="3" customHeight="1">
      <c r="B62" s="114"/>
      <c r="C62" s="114"/>
      <c r="D62" s="114"/>
      <c r="E62" s="114"/>
      <c r="F62" s="114"/>
      <c r="G62" s="114"/>
      <c r="H62" s="114"/>
      <c r="I62" s="115"/>
      <c r="J62" s="115"/>
    </row>
    <row r="63" spans="2:10" s="94" customFormat="1" ht="15" customHeight="1">
      <c r="B63" s="168" t="s">
        <v>273</v>
      </c>
      <c r="C63" s="168"/>
      <c r="D63" s="168"/>
      <c r="E63" s="168"/>
      <c r="F63" s="168"/>
      <c r="G63" s="168"/>
      <c r="H63" s="116"/>
      <c r="I63" s="169" t="s">
        <v>270</v>
      </c>
      <c r="J63" s="167"/>
    </row>
    <row r="64" spans="2:10" s="94" customFormat="1" ht="12" customHeight="1">
      <c r="B64" s="161" t="s">
        <v>218</v>
      </c>
      <c r="C64" s="161"/>
      <c r="D64" s="161"/>
      <c r="E64" s="161"/>
      <c r="F64" s="161"/>
      <c r="G64" s="161"/>
      <c r="H64" s="113" t="s">
        <v>219</v>
      </c>
      <c r="I64" s="162" t="s">
        <v>135</v>
      </c>
      <c r="J64" s="162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ageMargins left="0.7" right="0.7" top="0.75" bottom="0.75" header="0.3" footer="0.3"/>
  <pageSetup paperSize="9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6586-DA69-48F2-A909-E792531C7697}">
  <sheetPr>
    <pageSetUpPr fitToPage="1"/>
  </sheetPr>
  <dimension ref="A1:P29"/>
  <sheetViews>
    <sheetView topLeftCell="A22" workbookViewId="0">
      <selection activeCell="G9" sqref="G9:H9"/>
    </sheetView>
  </sheetViews>
  <sheetFormatPr defaultRowHeight="15"/>
  <cols>
    <col min="1" max="1" width="9.140625" style="91"/>
    <col min="2" max="2" width="6" style="117" customWidth="1"/>
    <col min="3" max="3" width="32.85546875" style="91" customWidth="1"/>
    <col min="4" max="11" width="15.7109375" style="91" customWidth="1"/>
    <col min="12" max="12" width="13.140625" style="91" customWidth="1"/>
    <col min="13" max="14" width="15.7109375" style="91" customWidth="1"/>
    <col min="15" max="15" width="20.28515625" style="91" customWidth="1"/>
    <col min="16" max="16384" width="9.140625" style="91"/>
  </cols>
  <sheetData>
    <row r="1" spans="2:15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2:15" ht="15" customHeight="1">
      <c r="J2" s="91" t="s">
        <v>220</v>
      </c>
    </row>
    <row r="3" spans="2:15" ht="15" customHeight="1">
      <c r="J3" s="91" t="s">
        <v>221</v>
      </c>
    </row>
    <row r="5" spans="2:15" ht="15" customHeight="1">
      <c r="B5" s="204" t="s">
        <v>222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2:15">
      <c r="B6" s="204" t="s">
        <v>223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2:15">
      <c r="G7" s="91" t="s">
        <v>275</v>
      </c>
    </row>
    <row r="8" spans="2:15" ht="15" customHeight="1">
      <c r="B8" s="204" t="s">
        <v>224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</row>
    <row r="9" spans="2:15">
      <c r="G9" s="210" t="s">
        <v>277</v>
      </c>
      <c r="H9" s="210"/>
    </row>
    <row r="10" spans="2:15" ht="15" customHeight="1">
      <c r="B10" s="205" t="s">
        <v>10</v>
      </c>
      <c r="C10" s="205" t="s">
        <v>225</v>
      </c>
      <c r="D10" s="205" t="s">
        <v>226</v>
      </c>
      <c r="E10" s="207" t="s">
        <v>227</v>
      </c>
      <c r="F10" s="208"/>
      <c r="G10" s="208"/>
      <c r="H10" s="208"/>
      <c r="I10" s="208"/>
      <c r="J10" s="208"/>
      <c r="K10" s="208"/>
      <c r="L10" s="208"/>
      <c r="M10" s="209"/>
      <c r="N10" s="205" t="s">
        <v>228</v>
      </c>
    </row>
    <row r="11" spans="2:15" ht="114">
      <c r="B11" s="206"/>
      <c r="C11" s="206"/>
      <c r="D11" s="206"/>
      <c r="E11" s="118" t="s">
        <v>229</v>
      </c>
      <c r="F11" s="118" t="s">
        <v>230</v>
      </c>
      <c r="G11" s="118" t="s">
        <v>231</v>
      </c>
      <c r="H11" s="118" t="s">
        <v>232</v>
      </c>
      <c r="I11" s="118" t="s">
        <v>233</v>
      </c>
      <c r="J11" s="119" t="s">
        <v>234</v>
      </c>
      <c r="K11" s="118" t="s">
        <v>235</v>
      </c>
      <c r="L11" s="118" t="s">
        <v>236</v>
      </c>
      <c r="M11" s="120" t="s">
        <v>237</v>
      </c>
      <c r="N11" s="206"/>
    </row>
    <row r="12" spans="2:15" ht="15" customHeight="1">
      <c r="B12" s="121">
        <v>1</v>
      </c>
      <c r="C12" s="121">
        <v>2</v>
      </c>
      <c r="D12" s="121">
        <v>3</v>
      </c>
      <c r="E12" s="121">
        <v>4</v>
      </c>
      <c r="F12" s="121">
        <v>5</v>
      </c>
      <c r="G12" s="121">
        <v>6</v>
      </c>
      <c r="H12" s="121">
        <v>7</v>
      </c>
      <c r="I12" s="121">
        <v>8</v>
      </c>
      <c r="J12" s="121">
        <v>9</v>
      </c>
      <c r="K12" s="121">
        <v>10</v>
      </c>
      <c r="L12" s="122" t="s">
        <v>238</v>
      </c>
      <c r="M12" s="121">
        <v>12</v>
      </c>
      <c r="N12" s="121">
        <v>13</v>
      </c>
    </row>
    <row r="13" spans="2:15" ht="71.25">
      <c r="B13" s="123" t="s">
        <v>239</v>
      </c>
      <c r="C13" s="124" t="s">
        <v>240</v>
      </c>
      <c r="D13" s="125">
        <f t="shared" ref="D13:M13" si="0">SUM(D14:D15)</f>
        <v>8810.74</v>
      </c>
      <c r="E13" s="125">
        <f t="shared" si="0"/>
        <v>81057.429999999993</v>
      </c>
      <c r="F13" s="125">
        <f t="shared" si="0"/>
        <v>0</v>
      </c>
      <c r="G13" s="125">
        <f t="shared" si="0"/>
        <v>0</v>
      </c>
      <c r="H13" s="125">
        <f t="shared" si="0"/>
        <v>0</v>
      </c>
      <c r="I13" s="125">
        <f t="shared" si="0"/>
        <v>0</v>
      </c>
      <c r="J13" s="125">
        <f t="shared" si="0"/>
        <v>-80018.63</v>
      </c>
      <c r="K13" s="125">
        <f t="shared" si="0"/>
        <v>0</v>
      </c>
      <c r="L13" s="125">
        <f t="shared" si="0"/>
        <v>0</v>
      </c>
      <c r="M13" s="125">
        <f t="shared" si="0"/>
        <v>0</v>
      </c>
      <c r="N13" s="125">
        <f t="shared" ref="N13:N25" si="1">SUM(D13:M13)</f>
        <v>9849.5399999999936</v>
      </c>
      <c r="O13" s="126"/>
    </row>
    <row r="14" spans="2:15" ht="15.75">
      <c r="B14" s="127" t="s">
        <v>241</v>
      </c>
      <c r="C14" s="128" t="s">
        <v>242</v>
      </c>
      <c r="D14" s="129">
        <v>8810.74</v>
      </c>
      <c r="E14" s="129">
        <v>0</v>
      </c>
      <c r="F14" s="129">
        <v>7065.8</v>
      </c>
      <c r="G14" s="129" t="s">
        <v>21</v>
      </c>
      <c r="H14" s="129" t="s">
        <v>21</v>
      </c>
      <c r="I14" s="129" t="s">
        <v>21</v>
      </c>
      <c r="J14" s="129">
        <v>-6027</v>
      </c>
      <c r="K14" s="129" t="s">
        <v>21</v>
      </c>
      <c r="L14" s="129" t="s">
        <v>21</v>
      </c>
      <c r="M14" s="129" t="s">
        <v>21</v>
      </c>
      <c r="N14" s="129">
        <f t="shared" si="1"/>
        <v>9849.5400000000009</v>
      </c>
      <c r="O14" s="130"/>
    </row>
    <row r="15" spans="2:15" ht="15.75">
      <c r="B15" s="127" t="s">
        <v>243</v>
      </c>
      <c r="C15" s="128" t="s">
        <v>244</v>
      </c>
      <c r="D15" s="129">
        <v>0</v>
      </c>
      <c r="E15" s="129">
        <v>81057.429999999993</v>
      </c>
      <c r="F15" s="129">
        <v>-7065.8</v>
      </c>
      <c r="G15" s="129" t="s">
        <v>21</v>
      </c>
      <c r="H15" s="129" t="s">
        <v>21</v>
      </c>
      <c r="I15" s="129" t="s">
        <v>21</v>
      </c>
      <c r="J15" s="129">
        <v>-73991.63</v>
      </c>
      <c r="K15" s="129" t="s">
        <v>21</v>
      </c>
      <c r="L15" s="129" t="s">
        <v>21</v>
      </c>
      <c r="M15" s="129">
        <v>0</v>
      </c>
      <c r="N15" s="129">
        <f t="shared" si="1"/>
        <v>-1.4551915228366852E-11</v>
      </c>
      <c r="O15" s="126"/>
    </row>
    <row r="16" spans="2:15" ht="85.5">
      <c r="B16" s="123" t="s">
        <v>245</v>
      </c>
      <c r="C16" s="124" t="s">
        <v>246</v>
      </c>
      <c r="D16" s="125">
        <f t="shared" ref="D16:M16" si="2">SUM(D17:D18)</f>
        <v>307423.05</v>
      </c>
      <c r="E16" s="125">
        <f t="shared" si="2"/>
        <v>138553.08000000002</v>
      </c>
      <c r="F16" s="125">
        <f t="shared" si="2"/>
        <v>0</v>
      </c>
      <c r="G16" s="125">
        <f t="shared" si="2"/>
        <v>252645.83</v>
      </c>
      <c r="H16" s="125">
        <f t="shared" si="2"/>
        <v>-252645.83</v>
      </c>
      <c r="I16" s="125">
        <f t="shared" si="2"/>
        <v>0</v>
      </c>
      <c r="J16" s="125">
        <f t="shared" si="2"/>
        <v>-144537.82</v>
      </c>
      <c r="K16" s="125">
        <f t="shared" si="2"/>
        <v>0</v>
      </c>
      <c r="L16" s="125">
        <f t="shared" si="2"/>
        <v>0</v>
      </c>
      <c r="M16" s="125">
        <f t="shared" si="2"/>
        <v>0</v>
      </c>
      <c r="N16" s="125">
        <f t="shared" si="1"/>
        <v>301438.31</v>
      </c>
      <c r="O16" s="126"/>
    </row>
    <row r="17" spans="1:16" ht="15.75">
      <c r="B17" s="127" t="s">
        <v>247</v>
      </c>
      <c r="C17" s="128" t="s">
        <v>242</v>
      </c>
      <c r="D17" s="129">
        <v>307423.05</v>
      </c>
      <c r="E17" s="129">
        <v>4549.82</v>
      </c>
      <c r="F17" s="129" t="s">
        <v>21</v>
      </c>
      <c r="G17" s="129">
        <v>252645.83</v>
      </c>
      <c r="H17" s="129">
        <v>-252645.83</v>
      </c>
      <c r="I17" s="129" t="s">
        <v>21</v>
      </c>
      <c r="J17" s="129">
        <v>-10534.56</v>
      </c>
      <c r="K17" s="129" t="s">
        <v>21</v>
      </c>
      <c r="L17" s="129" t="s">
        <v>21</v>
      </c>
      <c r="M17" s="129">
        <v>0</v>
      </c>
      <c r="N17" s="129">
        <f t="shared" si="1"/>
        <v>301438.31</v>
      </c>
      <c r="O17" s="126"/>
    </row>
    <row r="18" spans="1:16" ht="15.75">
      <c r="B18" s="127" t="s">
        <v>248</v>
      </c>
      <c r="C18" s="128" t="s">
        <v>244</v>
      </c>
      <c r="D18" s="129">
        <v>0</v>
      </c>
      <c r="E18" s="129">
        <v>134003.26</v>
      </c>
      <c r="F18" s="129" t="s">
        <v>21</v>
      </c>
      <c r="G18" s="129" t="s">
        <v>21</v>
      </c>
      <c r="H18" s="129" t="s">
        <v>21</v>
      </c>
      <c r="I18" s="129" t="s">
        <v>21</v>
      </c>
      <c r="J18" s="129">
        <v>-134003.26</v>
      </c>
      <c r="K18" s="129" t="s">
        <v>21</v>
      </c>
      <c r="L18" s="129" t="s">
        <v>21</v>
      </c>
      <c r="M18" s="129">
        <v>0</v>
      </c>
      <c r="N18" s="129">
        <f t="shared" si="1"/>
        <v>0</v>
      </c>
      <c r="O18" s="126"/>
    </row>
    <row r="19" spans="1:16" ht="114">
      <c r="B19" s="123" t="s">
        <v>249</v>
      </c>
      <c r="C19" s="124" t="s">
        <v>250</v>
      </c>
      <c r="D19" s="125">
        <f t="shared" ref="D19:M19" si="3">SUM(D20:D21)</f>
        <v>0</v>
      </c>
      <c r="E19" s="125">
        <f t="shared" si="3"/>
        <v>0</v>
      </c>
      <c r="F19" s="125">
        <f t="shared" si="3"/>
        <v>0</v>
      </c>
      <c r="G19" s="125">
        <f t="shared" si="3"/>
        <v>0</v>
      </c>
      <c r="H19" s="125">
        <f t="shared" si="3"/>
        <v>0</v>
      </c>
      <c r="I19" s="125">
        <f t="shared" si="3"/>
        <v>0</v>
      </c>
      <c r="J19" s="125">
        <f t="shared" si="3"/>
        <v>0</v>
      </c>
      <c r="K19" s="125">
        <f t="shared" si="3"/>
        <v>0</v>
      </c>
      <c r="L19" s="125">
        <f t="shared" si="3"/>
        <v>0</v>
      </c>
      <c r="M19" s="125">
        <f t="shared" si="3"/>
        <v>0</v>
      </c>
      <c r="N19" s="125">
        <f t="shared" si="1"/>
        <v>0</v>
      </c>
      <c r="O19" s="126"/>
    </row>
    <row r="20" spans="1:16" ht="15.75">
      <c r="B20" s="127" t="s">
        <v>251</v>
      </c>
      <c r="C20" s="128" t="s">
        <v>242</v>
      </c>
      <c r="D20" s="129">
        <v>0</v>
      </c>
      <c r="E20" s="129" t="s">
        <v>21</v>
      </c>
      <c r="F20" s="129" t="s">
        <v>21</v>
      </c>
      <c r="G20" s="129" t="s">
        <v>21</v>
      </c>
      <c r="H20" s="129" t="s">
        <v>21</v>
      </c>
      <c r="I20" s="129" t="s">
        <v>21</v>
      </c>
      <c r="J20" s="129" t="s">
        <v>21</v>
      </c>
      <c r="K20" s="129" t="s">
        <v>21</v>
      </c>
      <c r="L20" s="129" t="s">
        <v>21</v>
      </c>
      <c r="M20" s="129" t="s">
        <v>21</v>
      </c>
      <c r="N20" s="129">
        <f t="shared" si="1"/>
        <v>0</v>
      </c>
      <c r="O20" s="126"/>
    </row>
    <row r="21" spans="1:16" ht="15.75">
      <c r="B21" s="127" t="s">
        <v>252</v>
      </c>
      <c r="C21" s="128" t="s">
        <v>244</v>
      </c>
      <c r="D21" s="129" t="s">
        <v>21</v>
      </c>
      <c r="E21" s="129" t="s">
        <v>21</v>
      </c>
      <c r="F21" s="129" t="s">
        <v>21</v>
      </c>
      <c r="G21" s="129" t="s">
        <v>21</v>
      </c>
      <c r="H21" s="129" t="s">
        <v>21</v>
      </c>
      <c r="I21" s="129" t="s">
        <v>21</v>
      </c>
      <c r="J21" s="129" t="s">
        <v>21</v>
      </c>
      <c r="K21" s="129" t="s">
        <v>21</v>
      </c>
      <c r="L21" s="129" t="s">
        <v>21</v>
      </c>
      <c r="M21" s="129" t="s">
        <v>21</v>
      </c>
      <c r="N21" s="129">
        <f t="shared" si="1"/>
        <v>0</v>
      </c>
      <c r="O21" s="126"/>
    </row>
    <row r="22" spans="1:16" ht="15.75">
      <c r="B22" s="123" t="s">
        <v>253</v>
      </c>
      <c r="C22" s="124" t="s">
        <v>254</v>
      </c>
      <c r="D22" s="125">
        <f t="shared" ref="D22:M22" si="4">SUM(D23:D24)</f>
        <v>6842.15</v>
      </c>
      <c r="E22" s="125">
        <f t="shared" si="4"/>
        <v>1000</v>
      </c>
      <c r="F22" s="125">
        <f t="shared" si="4"/>
        <v>0</v>
      </c>
      <c r="G22" s="125">
        <f t="shared" si="4"/>
        <v>1402.72</v>
      </c>
      <c r="H22" s="125">
        <f t="shared" si="4"/>
        <v>0</v>
      </c>
      <c r="I22" s="125">
        <f t="shared" si="4"/>
        <v>0</v>
      </c>
      <c r="J22" s="125">
        <f t="shared" si="4"/>
        <v>-1610.49</v>
      </c>
      <c r="K22" s="125">
        <f t="shared" si="4"/>
        <v>0</v>
      </c>
      <c r="L22" s="125">
        <f t="shared" si="4"/>
        <v>0</v>
      </c>
      <c r="M22" s="125">
        <f t="shared" si="4"/>
        <v>0</v>
      </c>
      <c r="N22" s="125">
        <f t="shared" si="1"/>
        <v>7634.3799999999992</v>
      </c>
      <c r="O22" s="126"/>
    </row>
    <row r="23" spans="1:16" ht="15.75">
      <c r="B23" s="127" t="s">
        <v>255</v>
      </c>
      <c r="C23" s="128" t="s">
        <v>242</v>
      </c>
      <c r="D23" s="129">
        <v>770.48</v>
      </c>
      <c r="E23" s="129">
        <v>0</v>
      </c>
      <c r="F23" s="129" t="s">
        <v>21</v>
      </c>
      <c r="G23" s="129">
        <v>1402.72</v>
      </c>
      <c r="H23" s="129" t="s">
        <v>21</v>
      </c>
      <c r="I23" s="129" t="s">
        <v>21</v>
      </c>
      <c r="J23" s="129">
        <v>-1547.29</v>
      </c>
      <c r="K23" s="129" t="s">
        <v>21</v>
      </c>
      <c r="L23" s="129" t="s">
        <v>21</v>
      </c>
      <c r="M23" s="129" t="s">
        <v>21</v>
      </c>
      <c r="N23" s="129">
        <f t="shared" si="1"/>
        <v>625.90999999999985</v>
      </c>
      <c r="O23" s="126"/>
    </row>
    <row r="24" spans="1:16" ht="15.75">
      <c r="B24" s="127" t="s">
        <v>256</v>
      </c>
      <c r="C24" s="128" t="s">
        <v>244</v>
      </c>
      <c r="D24" s="129">
        <v>6071.67</v>
      </c>
      <c r="E24" s="129">
        <v>1000</v>
      </c>
      <c r="F24" s="129" t="s">
        <v>21</v>
      </c>
      <c r="G24" s="129" t="s">
        <v>21</v>
      </c>
      <c r="H24" s="129" t="s">
        <v>21</v>
      </c>
      <c r="I24" s="129" t="s">
        <v>21</v>
      </c>
      <c r="J24" s="129">
        <v>-63.2</v>
      </c>
      <c r="K24" s="129" t="s">
        <v>21</v>
      </c>
      <c r="L24" s="129" t="s">
        <v>21</v>
      </c>
      <c r="M24" s="129" t="s">
        <v>21</v>
      </c>
      <c r="N24" s="129">
        <f t="shared" si="1"/>
        <v>7008.47</v>
      </c>
      <c r="O24" s="126"/>
    </row>
    <row r="25" spans="1:16" ht="15.75">
      <c r="B25" s="123" t="s">
        <v>257</v>
      </c>
      <c r="C25" s="124" t="s">
        <v>258</v>
      </c>
      <c r="D25" s="125">
        <f t="shared" ref="D25:M25" si="5">SUM(D13,D16,D19,D22)</f>
        <v>323075.94</v>
      </c>
      <c r="E25" s="125">
        <f t="shared" si="5"/>
        <v>220610.51</v>
      </c>
      <c r="F25" s="125">
        <f t="shared" si="5"/>
        <v>0</v>
      </c>
      <c r="G25" s="125">
        <f t="shared" si="5"/>
        <v>254048.55</v>
      </c>
      <c r="H25" s="125">
        <f t="shared" si="5"/>
        <v>-252645.83</v>
      </c>
      <c r="I25" s="125">
        <f t="shared" si="5"/>
        <v>0</v>
      </c>
      <c r="J25" s="125">
        <f t="shared" si="5"/>
        <v>-226166.94</v>
      </c>
      <c r="K25" s="125">
        <f t="shared" si="5"/>
        <v>0</v>
      </c>
      <c r="L25" s="125">
        <f t="shared" si="5"/>
        <v>0</v>
      </c>
      <c r="M25" s="125">
        <f t="shared" si="5"/>
        <v>0</v>
      </c>
      <c r="N25" s="125">
        <f t="shared" si="1"/>
        <v>318922.23000000004</v>
      </c>
      <c r="O25" s="126"/>
    </row>
    <row r="26" spans="1:16" ht="15" customHeight="1">
      <c r="B26" s="201" t="s">
        <v>259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</row>
    <row r="27" spans="1:16" customFormat="1" ht="12.75">
      <c r="A27" s="131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</row>
    <row r="28" spans="1:16" customFormat="1" ht="12.75">
      <c r="A28" s="131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P28" s="131"/>
    </row>
    <row r="29" spans="1:16" s="88" customFormat="1" ht="12.75" customHeight="1">
      <c r="A29" s="131"/>
    </row>
  </sheetData>
  <mergeCells count="11">
    <mergeCell ref="B26:N28"/>
    <mergeCell ref="B1:N1"/>
    <mergeCell ref="B5:N5"/>
    <mergeCell ref="B6:N6"/>
    <mergeCell ref="B8:N8"/>
    <mergeCell ref="B10:B11"/>
    <mergeCell ref="C10:C11"/>
    <mergeCell ref="D10:D11"/>
    <mergeCell ref="E10:M10"/>
    <mergeCell ref="N10:N11"/>
    <mergeCell ref="G9:H9"/>
  </mergeCells>
  <pageMargins left="0.7" right="0.7" top="0.75" bottom="0.75" header="0.3" footer="0.3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20 Vsafas</vt:lpstr>
      <vt:lpstr>FBA!Print_Titles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Rima Rusteikienė</cp:lastModifiedBy>
  <cp:lastPrinted>2023-05-03T10:57:48Z</cp:lastPrinted>
  <dcterms:created xsi:type="dcterms:W3CDTF">2009-07-20T14:30:53Z</dcterms:created>
  <dcterms:modified xsi:type="dcterms:W3CDTF">2023-05-08T11:47:04Z</dcterms:modified>
</cp:coreProperties>
</file>